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Presun_KŠS\výroční zpráva\2022\"/>
    </mc:Choice>
  </mc:AlternateContent>
  <xr:revisionPtr revIDLastSave="0" documentId="13_ncr:1_{4C7077AD-68BF-420D-B988-5410EB2F6FD2}" xr6:coauthVersionLast="36" xr6:coauthVersionMax="36" xr10:uidLastSave="{00000000-0000-0000-0000-000000000000}"/>
  <bookViews>
    <workbookView xWindow="240" yWindow="135" windowWidth="18930" windowHeight="11085" tabRatio="862" activeTab="13" xr2:uid="{00000000-000D-0000-FFFF-FFFF00000000}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91029"/>
</workbook>
</file>

<file path=xl/calcChain.xml><?xml version="1.0" encoding="utf-8"?>
<calcChain xmlns="http://schemas.openxmlformats.org/spreadsheetml/2006/main">
  <c r="J19" i="9" l="1"/>
  <c r="I142" i="15" l="1"/>
  <c r="H142" i="15"/>
  <c r="H138" i="15"/>
  <c r="I136" i="15"/>
  <c r="H136" i="15"/>
  <c r="H135" i="15"/>
  <c r="H133" i="15"/>
  <c r="H132" i="15"/>
  <c r="F124" i="15"/>
  <c r="E124" i="15"/>
  <c r="J114" i="15"/>
  <c r="I114" i="15"/>
  <c r="H114" i="15"/>
  <c r="G114" i="15"/>
  <c r="F114" i="15"/>
  <c r="E114" i="15"/>
  <c r="D114" i="15"/>
  <c r="C114" i="15"/>
  <c r="B114" i="15"/>
  <c r="E106" i="15"/>
  <c r="D106" i="15"/>
  <c r="C106" i="15"/>
  <c r="B106" i="15"/>
  <c r="F105" i="15"/>
  <c r="F104" i="15"/>
  <c r="F103" i="15"/>
  <c r="F102" i="15"/>
  <c r="F101" i="15"/>
  <c r="F100" i="15"/>
  <c r="E95" i="15"/>
  <c r="D95" i="15"/>
  <c r="C95" i="15"/>
  <c r="B95" i="15"/>
  <c r="F94" i="15"/>
  <c r="F93" i="15"/>
  <c r="F92" i="15"/>
  <c r="F91" i="15"/>
  <c r="F90" i="15"/>
  <c r="F89" i="15"/>
  <c r="F95" i="15" s="1"/>
  <c r="E84" i="15"/>
  <c r="D84" i="15"/>
  <c r="C84" i="15"/>
  <c r="B84" i="15"/>
  <c r="F83" i="15"/>
  <c r="F82" i="15"/>
  <c r="F81" i="15"/>
  <c r="F80" i="15"/>
  <c r="F84" i="15" s="1"/>
  <c r="F79" i="15"/>
  <c r="F78" i="15"/>
  <c r="J46" i="15"/>
  <c r="I46" i="15"/>
  <c r="H46" i="15"/>
  <c r="G46" i="15"/>
  <c r="F46" i="15"/>
  <c r="E46" i="15"/>
  <c r="D46" i="15"/>
  <c r="C46" i="15"/>
  <c r="B46" i="15"/>
  <c r="G28" i="15"/>
  <c r="F28" i="15"/>
  <c r="E28" i="15"/>
  <c r="D28" i="15"/>
  <c r="C28" i="15"/>
  <c r="B28" i="15"/>
  <c r="G18" i="15"/>
  <c r="F18" i="15"/>
  <c r="E18" i="15"/>
  <c r="D18" i="15"/>
  <c r="C18" i="15"/>
  <c r="B18" i="15"/>
  <c r="F106" i="15" l="1"/>
  <c r="D95" i="10"/>
  <c r="C95" i="10"/>
  <c r="B95" i="10"/>
  <c r="D48" i="10"/>
  <c r="C48" i="10"/>
  <c r="B48" i="10"/>
  <c r="E35" i="10"/>
  <c r="D35" i="10"/>
  <c r="C35" i="10"/>
  <c r="B35" i="10"/>
  <c r="C21" i="10"/>
  <c r="B21" i="10"/>
  <c r="F56" i="4" l="1"/>
  <c r="F55" i="4"/>
  <c r="F54" i="4"/>
  <c r="F52" i="4"/>
  <c r="F51" i="4"/>
  <c r="F50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C92" i="5" l="1"/>
  <c r="C71" i="5"/>
  <c r="E45" i="5"/>
  <c r="D45" i="5"/>
  <c r="C45" i="5"/>
  <c r="B45" i="5"/>
  <c r="E60" i="6" l="1"/>
  <c r="D60" i="6"/>
  <c r="C60" i="6"/>
  <c r="E59" i="6"/>
  <c r="D59" i="6"/>
  <c r="C59" i="6" s="1"/>
  <c r="E58" i="6"/>
  <c r="E57" i="6" s="1"/>
  <c r="D58" i="6"/>
  <c r="C58" i="6" s="1"/>
  <c r="D57" i="6"/>
  <c r="C57" i="6"/>
  <c r="D55" i="6"/>
  <c r="C55" i="6" s="1"/>
  <c r="E53" i="6"/>
  <c r="D53" i="6"/>
  <c r="C53" i="6" s="1"/>
  <c r="D47" i="6"/>
  <c r="C47" i="6"/>
  <c r="E46" i="6"/>
  <c r="D46" i="6"/>
  <c r="C46" i="6"/>
  <c r="E45" i="6"/>
  <c r="D45" i="6"/>
  <c r="C45" i="6"/>
  <c r="C44" i="6"/>
  <c r="E43" i="6"/>
  <c r="D43" i="6"/>
  <c r="C43" i="6"/>
  <c r="E42" i="6"/>
  <c r="D42" i="6"/>
  <c r="C42" i="6"/>
  <c r="E41" i="6"/>
  <c r="D41" i="6"/>
  <c r="C41" i="6"/>
  <c r="E40" i="6"/>
  <c r="D40" i="6"/>
  <c r="E39" i="6"/>
  <c r="D39" i="6"/>
  <c r="C39" i="6"/>
  <c r="E38" i="6"/>
  <c r="D38" i="6"/>
  <c r="E37" i="6"/>
  <c r="D37" i="6"/>
  <c r="C37" i="6"/>
  <c r="E36" i="6"/>
  <c r="D36" i="6"/>
  <c r="C36" i="6"/>
  <c r="E35" i="6"/>
  <c r="D35" i="6"/>
  <c r="C35" i="6"/>
  <c r="E34" i="6"/>
  <c r="D34" i="6"/>
  <c r="C34" i="6"/>
  <c r="E32" i="6"/>
  <c r="D32" i="6"/>
  <c r="C32" i="6"/>
  <c r="D31" i="6"/>
  <c r="C31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E21" i="6"/>
  <c r="D21" i="6"/>
  <c r="C21" i="6"/>
  <c r="E19" i="6"/>
  <c r="D19" i="6"/>
  <c r="C19" i="6"/>
  <c r="E18" i="6"/>
  <c r="D18" i="6"/>
  <c r="C18" i="6"/>
  <c r="E17" i="6"/>
  <c r="D17" i="6"/>
  <c r="C17" i="6"/>
  <c r="E16" i="6"/>
  <c r="E15" i="6"/>
  <c r="D15" i="6"/>
  <c r="C15" i="6"/>
  <c r="D11" i="6"/>
  <c r="C11" i="6"/>
  <c r="C10" i="6"/>
  <c r="E9" i="6"/>
  <c r="D9" i="6"/>
  <c r="C9" i="6"/>
  <c r="I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Běhávková Vladimíra</author>
  </authors>
  <commentList>
    <comment ref="H38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Běhávková Vladimíra:</t>
        </r>
        <r>
          <rPr>
            <sz val="9"/>
            <color indexed="81"/>
            <rFont val="Tahoma"/>
            <charset val="1"/>
          </rPr>
          <t xml:space="preserve">
příšli k zápisu</t>
        </r>
      </text>
    </comment>
  </commentList>
</comments>
</file>

<file path=xl/sharedStrings.xml><?xml version="1.0" encoding="utf-8"?>
<sst xmlns="http://schemas.openxmlformats.org/spreadsheetml/2006/main" count="1171" uniqueCount="919">
  <si>
    <t xml:space="preserve">Nově registrovaná vozidla                            </t>
  </si>
  <si>
    <t xml:space="preserve">Změna barvy vozidla                                        </t>
  </si>
  <si>
    <t xml:space="preserve">Výměna registrační značky a druhu registrační značky (SPZ)                         </t>
  </si>
  <si>
    <t xml:space="preserve">Odcizení vozidla                                                 </t>
  </si>
  <si>
    <t xml:space="preserve">Statistika registrovaných vozidel </t>
  </si>
  <si>
    <t>Počet vozidel vedených registrem vozidel</t>
  </si>
  <si>
    <t> - z toho registrovaných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</si>
  <si>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</si>
  <si>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</si>
  <si>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</si>
  <si>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</si>
  <si>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</si>
  <si>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</si>
  <si>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</si>
  <si>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</si>
  <si>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</si>
  <si>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</si>
  <si>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</si>
  <si>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</si>
  <si>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</si>
  <si>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</si>
  <si>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</si>
  <si>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</si>
  <si>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</si>
  <si>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</si>
  <si>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</si>
  <si>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</si>
  <si>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</si>
  <si>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</si>
  <si>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</si>
  <si>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</si>
  <si>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</si>
  <si>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</si>
  <si>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</si>
  <si>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</si>
  <si>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</si>
  <si>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</si>
  <si>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</si>
  <si>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</si>
  <si>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</si>
  <si>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</si>
  <si>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</si>
  <si>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</si>
  <si>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</si>
  <si>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</si>
  <si>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</si>
  <si>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</si>
  <si>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</si>
  <si>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</si>
  <si>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</si>
  <si>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</si>
  <si>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</si>
  <si>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</si>
  <si>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</si>
  <si>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</si>
  <si>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</si>
  <si>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</si>
  <si>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</si>
  <si>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</si>
  <si>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</si>
  <si>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</si>
  <si>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</si>
  <si>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</si>
  <si>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</si>
  <si>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</si>
  <si>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</si>
  <si>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</si>
  <si>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</si>
  <si>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</si>
  <si>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</si>
  <si>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</si>
  <si>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</si>
  <si>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</si>
  <si>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</si>
  <si>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</si>
  <si>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</si>
  <si>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</si>
  <si>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</si>
  <si>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</si>
  <si>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</si>
  <si>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</si>
  <si>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</si>
  <si>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</si>
  <si>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</si>
  <si>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</si>
  <si>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</si>
  <si>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</si>
  <si>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</si>
  <si>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</si>
  <si>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</si>
  <si>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</si>
  <si>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</si>
  <si>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</si>
  <si>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</si>
  <si>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</si>
  <si>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</si>
  <si>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</si>
  <si>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</si>
  <si>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</si>
  <si>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skartovaných pasů</t>
  </si>
  <si>
    <t>Odeslané materiály pasové evidence</t>
  </si>
  <si>
    <t>Počet řešených přestupků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</si>
  <si>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</si>
  <si>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</si>
  <si>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</si>
  <si>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</si>
  <si>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</si>
  <si>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</si>
  <si>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</si>
  <si>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</si>
  <si>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</si>
  <si>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</si>
  <si>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</si>
  <si>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</si>
  <si>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</si>
  <si>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</si>
  <si>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</si>
  <si>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</si>
  <si>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</si>
  <si>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</si>
  <si>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</si>
  <si>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</si>
  <si>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</si>
  <si>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</si>
  <si>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</si>
  <si>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</si>
  <si>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</si>
  <si>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</si>
  <si>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</si>
  <si>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</si>
  <si>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</si>
  <si>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</si>
  <si>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</si>
  <si>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</si>
  <si>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</si>
  <si>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</si>
  <si>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</si>
  <si>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</si>
  <si>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</si>
  <si>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</si>
  <si>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</si>
  <si>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</si>
  <si>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</si>
  <si>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</si>
  <si>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</si>
  <si>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</si>
  <si>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</si>
  <si>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</si>
  <si>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</si>
  <si>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Žádosti o výpis z evidence Rejstříku trestů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</si>
  <si>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</si>
  <si>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</si>
  <si>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</si>
  <si>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</si>
  <si>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</si>
  <si>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</si>
  <si>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</si>
  <si>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Zanedbání povinné výživy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</si>
  <si>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</si>
  <si>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</si>
  <si>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</si>
  <si>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</si>
  <si>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</si>
  <si>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</si>
  <si>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děti, u kterých je stanoven dohled</t>
  </si>
  <si>
    <t>Zásahy pracovníků vykonávající pohotovostní službu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</si>
  <si>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</si>
  <si>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</si>
  <si>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</si>
  <si>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</si>
  <si>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</si>
  <si>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</si>
  <si>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</si>
  <si>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</si>
  <si>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</si>
  <si>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</si>
  <si>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</si>
  <si>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</si>
  <si>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</si>
  <si>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</si>
  <si>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</si>
  <si>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</si>
  <si>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</si>
  <si>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</si>
  <si>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</si>
  <si>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</si>
  <si>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</si>
  <si>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</si>
  <si>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</si>
  <si>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</si>
  <si>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</si>
  <si>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</si>
  <si>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</si>
  <si>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</si>
  <si>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</si>
  <si>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</si>
  <si>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</si>
  <si>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</si>
  <si>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</si>
  <si>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</si>
  <si>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</si>
  <si>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</si>
  <si>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</si>
  <si>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</si>
  <si>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</si>
  <si>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</si>
  <si>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</si>
  <si>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</si>
  <si>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</si>
  <si>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</si>
  <si>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</si>
  <si>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</si>
  <si>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</si>
  <si>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</si>
  <si>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</si>
  <si>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</si>
  <si>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</si>
  <si>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kupní smlouvy (pozemky)</t>
  </si>
  <si>
    <t>výkupy</t>
  </si>
  <si>
    <t>prodeje</t>
  </si>
  <si>
    <t>Budoucí kupní smlouvy (pozemky)</t>
  </si>
  <si>
    <t>Budoucí smlouvy o zřízení věcného břemene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</si>
  <si>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</si>
  <si>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</si>
  <si>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</si>
  <si>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</si>
  <si>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</si>
  <si>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</si>
  <si>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</si>
  <si>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</si>
  <si>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</si>
  <si>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</si>
  <si>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</si>
  <si>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</si>
  <si>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</si>
  <si>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</si>
  <si>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</si>
  <si>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</si>
  <si>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</si>
  <si>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</si>
  <si>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</si>
  <si>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</si>
  <si>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</si>
  <si>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</si>
  <si>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</si>
  <si>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</si>
  <si>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</si>
  <si>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</si>
  <si>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</si>
  <si>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</si>
  <si>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</si>
  <si>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1+1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</si>
  <si>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</si>
  <si>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</si>
  <si>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</si>
  <si>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</si>
  <si>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smlouvy o náhradním ubytování z důvodu rekonstrukce</t>
  </si>
  <si>
    <t>náhradní ubytování v přístřeší</t>
  </si>
  <si>
    <t>bez náhradního ubytování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</si>
  <si>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</si>
  <si>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</si>
  <si>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</si>
  <si>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</si>
  <si>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</si>
  <si>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</si>
  <si>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</si>
  <si>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</si>
  <si>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</si>
  <si>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</si>
  <si>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</si>
  <si>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</si>
  <si>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</si>
  <si>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</si>
  <si>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</si>
  <si>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</si>
  <si>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</si>
  <si>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</si>
  <si>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</si>
  <si>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</si>
  <si>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</si>
  <si>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</si>
  <si>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</si>
  <si>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</si>
  <si>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</si>
  <si>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</si>
  <si>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</si>
  <si>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</si>
  <si>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Domy s pečovatelskou službou*</t>
  </si>
  <si>
    <t>Uherské Hradiště, Rostislavova 488</t>
  </si>
  <si>
    <t>Uherské Hradiště, Kollárova 1243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</si>
  <si>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</si>
  <si>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</si>
  <si>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</si>
  <si>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</si>
  <si>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</si>
  <si>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</si>
  <si>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</si>
  <si>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</si>
  <si>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</si>
  <si>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</si>
  <si>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</si>
  <si>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</si>
  <si>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</si>
  <si>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</si>
  <si>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</si>
  <si>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</si>
  <si>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</si>
  <si>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</si>
  <si>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</si>
  <si>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</si>
  <si>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</si>
  <si>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</si>
  <si>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</si>
  <si>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</si>
  <si>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</si>
  <si>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</si>
  <si>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</si>
  <si>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</si>
  <si>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</si>
  <si>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</si>
  <si>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</si>
  <si>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</si>
  <si>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</si>
  <si>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</si>
  <si>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</si>
  <si>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</si>
  <si>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</si>
  <si>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</si>
  <si>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</si>
  <si>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</si>
  <si>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</si>
  <si>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</si>
  <si>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</si>
  <si>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</si>
  <si>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</si>
  <si>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</si>
  <si>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</si>
  <si>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škola</t>
  </si>
  <si>
    <t>ŠD+ŠK</t>
  </si>
  <si>
    <t>Celkem</t>
  </si>
  <si>
    <t>T. G. Masaryka l.máje 55 (Mařatice)</t>
  </si>
  <si>
    <t>Školní jídelna, výdejna</t>
  </si>
  <si>
    <t>Ostatní pracovníci</t>
  </si>
  <si>
    <t>Purkyňova 494</t>
  </si>
  <si>
    <t>2. Sport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</si>
  <si>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</si>
  <si>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</si>
  <si>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</si>
  <si>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</si>
  <si>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</si>
  <si>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</si>
  <si>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</si>
  <si>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</si>
  <si>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</si>
  <si>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</si>
  <si>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</si>
  <si>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</si>
  <si>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zimní stadion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</si>
  <si>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</si>
  <si>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</si>
  <si>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</si>
  <si>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</si>
  <si>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</si>
  <si>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</si>
  <si>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</si>
  <si>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</si>
  <si>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</si>
  <si>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</si>
  <si>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</si>
  <si>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</si>
  <si>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</si>
  <si>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</si>
  <si>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</si>
  <si>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</si>
  <si>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</si>
  <si>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</si>
  <si>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</si>
  <si>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</si>
  <si>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</si>
  <si>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</si>
  <si>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</si>
  <si>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</si>
  <si>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</si>
  <si>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</si>
  <si>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</si>
  <si>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</si>
  <si>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</si>
  <si>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</si>
  <si>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</si>
  <si>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</si>
  <si>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</si>
  <si>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</si>
  <si>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</si>
  <si>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</si>
  <si>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</si>
  <si>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</si>
  <si>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</si>
  <si>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</si>
  <si>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</si>
  <si>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</si>
  <si>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</si>
  <si>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</si>
  <si>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</si>
  <si>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</si>
  <si>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</si>
  <si>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</si>
  <si>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</si>
  <si>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</si>
  <si>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</si>
  <si>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</si>
  <si>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</si>
  <si>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</si>
  <si>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</si>
  <si>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</si>
  <si>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</si>
  <si>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</si>
  <si>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</si>
  <si>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</si>
  <si>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</si>
  <si>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</si>
  <si>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</si>
  <si>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</si>
  <si>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</si>
  <si>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</si>
  <si>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</si>
  <si>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</si>
  <si>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</si>
  <si>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</si>
  <si>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</si>
  <si>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</si>
  <si>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</si>
  <si>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</si>
  <si>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Počet odborných konzultací pro občany</t>
  </si>
  <si>
    <t>Počet publikovaných článků v tisku</t>
  </si>
  <si>
    <t>Počet konaných tiskových konferencí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</si>
  <si>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</si>
  <si>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</si>
  <si>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</si>
  <si>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</si>
  <si>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</si>
  <si>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</si>
  <si>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</si>
  <si>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</si>
  <si>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</si>
  <si>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</si>
  <si>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</si>
  <si>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</si>
  <si>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</si>
  <si>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</si>
  <si>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</si>
  <si>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</si>
  <si>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</si>
  <si>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</si>
  <si>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</si>
  <si>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</si>
  <si>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</si>
  <si>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</si>
  <si>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</si>
  <si>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</si>
  <si>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</si>
  <si>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</si>
  <si>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</si>
  <si>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</si>
  <si>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</si>
  <si>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</si>
  <si>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</si>
  <si>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</si>
  <si>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</si>
  <si>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</si>
  <si>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</si>
  <si>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</si>
  <si>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</si>
  <si>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</si>
  <si>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</si>
  <si>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</si>
  <si>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</si>
  <si>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</si>
  <si>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</si>
  <si>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</si>
  <si>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</si>
  <si>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</si>
  <si>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</si>
  <si>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</si>
  <si>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</si>
  <si>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</si>
  <si>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</si>
  <si>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</si>
  <si>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</si>
  <si>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</si>
  <si>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</si>
  <si>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</si>
  <si>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</si>
  <si>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</si>
  <si>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</si>
  <si>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</si>
  <si>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</si>
  <si>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</si>
  <si>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</si>
  <si>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</si>
  <si>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Počet spravovaných PC</t>
  </si>
  <si>
    <t>Počet spravovaných tiskáren</t>
  </si>
  <si>
    <t>Počet serverů</t>
  </si>
  <si>
    <t>Počet spravovaných lokalit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</si>
  <si>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</si>
  <si>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</si>
  <si>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</si>
  <si>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</si>
  <si>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</si>
  <si>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>Státní správa</t>
  </si>
  <si>
    <t>Počet vydaných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</si>
  <si>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</si>
  <si>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</si>
  <si>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</si>
  <si>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</si>
  <si>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</si>
  <si>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</si>
  <si>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</si>
  <si>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</si>
  <si>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</si>
  <si>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</si>
  <si>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</si>
  <si>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</si>
  <si>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</si>
  <si>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</si>
  <si>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</si>
  <si>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</si>
  <si>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stanovisek z hlediska záměrů územního plánování</t>
  </si>
  <si>
    <t>Aktualizace Rozborů udržitelného rozvoje území ORP</t>
  </si>
  <si>
    <t>ÚPP - územně plánovací podklady (územní studie)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</si>
  <si>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</si>
  <si>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</si>
  <si>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</si>
  <si>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</si>
  <si>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</si>
  <si>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</si>
  <si>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</si>
  <si>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Přijetí hostů ze zahraničí i tuzemska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</si>
  <si>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</si>
  <si>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</si>
  <si>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</si>
  <si>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</si>
  <si>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</si>
  <si>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</si>
  <si>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</si>
  <si>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</si>
  <si>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</si>
  <si>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</si>
  <si>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</si>
  <si>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</si>
  <si>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</si>
  <si>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</si>
  <si>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</si>
  <si>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 xml:space="preserve"> § 5311  Bezpečnost a veřejný pořádek</t>
  </si>
  <si>
    <t xml:space="preserve"> § 5512  Požární ochrana </t>
  </si>
  <si>
    <t xml:space="preserve">     - MK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</si>
  <si>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</si>
  <si>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</si>
  <si>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</si>
  <si>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</si>
  <si>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</si>
  <si>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</si>
  <si>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</si>
  <si>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</si>
  <si>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</si>
  <si>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</si>
  <si>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</si>
  <si>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</si>
  <si>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</si>
  <si>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</si>
  <si>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</si>
  <si>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</si>
  <si>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</si>
  <si>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</si>
  <si>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</si>
  <si>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</si>
  <si>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</si>
  <si>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</si>
  <si>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</si>
  <si>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</si>
  <si>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</si>
  <si>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</si>
  <si>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</si>
  <si>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</si>
  <si>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</si>
  <si>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</si>
  <si>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</si>
  <si>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</si>
  <si>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</si>
  <si>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</si>
  <si>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</si>
  <si>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</si>
  <si>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</si>
  <si>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</si>
  <si>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Počet samostatných kopírovacích strojů</t>
  </si>
  <si>
    <t>Počet multifunkčních zařízení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</si>
  <si>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</si>
  <si>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</si>
  <si>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</si>
  <si>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</si>
  <si>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</si>
  <si>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Czech POINT - vydání nových přístupových údajů k datové schránce*</t>
  </si>
  <si>
    <t>Czech POINT – autorizovaná konverze na žádost*</t>
  </si>
  <si>
    <t>Czech POINT – autorizovaná konverze z moci úřední*</t>
  </si>
  <si>
    <t>Ztráty a nálezy - nalezeno/vydáno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</si>
  <si>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</si>
  <si>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</si>
  <si>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</si>
  <si>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</si>
  <si>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</si>
  <si>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</si>
  <si>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</si>
  <si>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</si>
  <si>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</si>
  <si>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úspěšných žádatelů o dotace z Fondu sociální pomoci a prevence</t>
  </si>
  <si>
    <t>celková částka vyplacených dotací z Fondu sociální pomoci a prevence (v tis. Kč)</t>
  </si>
  <si>
    <t>Oddělení sociálně-právní ochrany dětí</t>
  </si>
  <si>
    <t>U míry fluktuace je číslo ovlivněno tím, že pracovní smlouvy na veřejně prospěšné práce, jsou vždy uzavírány na dobu určitou.</t>
  </si>
  <si>
    <t>Diamantové svatby a jiné výročí svatby</t>
  </si>
  <si>
    <t xml:space="preserve"> § 3231  Základní umělecké školy</t>
  </si>
  <si>
    <t>Počet přijatých přestupků za rok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</si>
  <si>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</si>
  <si>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</si>
  <si>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</si>
  <si>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</si>
  <si>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</si>
  <si>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</si>
  <si>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</si>
  <si>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záměra města na pacht</t>
  </si>
  <si>
    <t>Pozn.: položka 5171 včetně dopravního značení a opravy dešťových vpustí (bez zimní údržby a oprav parkovacích zařízení)</t>
  </si>
  <si>
    <t>MMR</t>
  </si>
  <si>
    <t>Oddělení právní</t>
  </si>
  <si>
    <t>ODBOR INVESTIC</t>
  </si>
  <si>
    <t>ODBOR KULTURY, ŠKOLSTVÍ A SPORTU</t>
  </si>
  <si>
    <t xml:space="preserve">Zavedení změn na základě informací z centrálního registru obyvatel </t>
  </si>
  <si>
    <t>Přijaté žádosti o CP s biometrickými prvky</t>
  </si>
  <si>
    <t>2 </t>
  </si>
  <si>
    <t xml:space="preserve">     - MŽP (OPŽP, SFŽP)</t>
  </si>
  <si>
    <t xml:space="preserve">     - Zlínský kraj</t>
  </si>
  <si>
    <t>Czech POINT – výpis z katastru nemovitostí+mapy*</t>
  </si>
  <si>
    <t>Počet provedení vidimace/legalizace</t>
  </si>
  <si>
    <t>workoutové hřiště</t>
  </si>
  <si>
    <t>nájemní smlouvy na dobu neurčitou +pacht</t>
  </si>
  <si>
    <t xml:space="preserve">celkem smluv za odbor SMM 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</si>
  <si>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</si>
  <si>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</si>
  <si>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</si>
  <si>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</si>
  <si>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</si>
  <si>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</si>
  <si>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</si>
  <si>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</si>
  <si>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</si>
  <si>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</si>
  <si>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</si>
  <si>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</si>
  <si>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</si>
  <si>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</si>
  <si>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Počet nemovitých kulturních památek ve správě odboru/útvaru</t>
  </si>
  <si>
    <t>IROP</t>
  </si>
  <si>
    <t>Pozn.: U MFS je průměrné vstupné  bez permanentek a bez DPH,  příjmy ze vstupného jsou vč. permanentek a bez DPH.</t>
  </si>
  <si>
    <t>Přestupky projednané na úseku životního prostředí</t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</si>
  <si>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</si>
  <si>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</si>
  <si>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</si>
  <si>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</si>
  <si>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</si>
  <si>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</si>
  <si>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</si>
  <si>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</si>
  <si>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</si>
  <si>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</si>
  <si>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 xml:space="preserve"> § 2221  Provoz veřejné silniční dopravy</t>
  </si>
  <si>
    <t xml:space="preserve"> § 2310  Pitná voda</t>
  </si>
  <si>
    <t xml:space="preserve"> § 3117  První stupeň základních škol</t>
  </si>
  <si>
    <t>Myslivost, rybářství</t>
  </si>
  <si>
    <t>12600 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</si>
  <si>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</si>
  <si>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</si>
  <si>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</si>
  <si>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</si>
  <si>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t>vydané souhlasy podle OZ - celkem, z toho</t>
  </si>
  <si>
    <t xml:space="preserve">počet vydaných souhlasů podle § 2279 (po úmrtí nájemníka) </t>
  </si>
  <si>
    <t>počet sociálních pohřbů na náklady města</t>
  </si>
  <si>
    <t>Petrklíč, azylový dům pro ženy a matky s dětmi 
ve Véskách</t>
  </si>
  <si>
    <t>Dům s chráněnými byty - Uherské Hradiště, Štefánikova 1282 - 1284</t>
  </si>
  <si>
    <t xml:space="preserve">Ověřování údajů z Oznamovacího souboru České kanceláře pojistitelů pro podezření ze spáchání přestupku proti zákonu 168/1999 Sb. </t>
  </si>
  <si>
    <t>záměry města na nájem bytu</t>
  </si>
  <si>
    <t>Bytový fond města a nebytové prostory</t>
  </si>
  <si>
    <t>Vydaná živnostenská oprávnění</t>
  </si>
  <si>
    <t>Zkoušky způsobilosti pro provádění legalizace a vidimace</t>
  </si>
  <si>
    <t>Věcná břemena (služebnost)</t>
  </si>
  <si>
    <t>byty o velikosti 3+1 (3+kk)</t>
  </si>
  <si>
    <t>byty o velikosti 2+1 (2+kk)</t>
  </si>
  <si>
    <t>Záměry města na pronájmy a převody nemomitého majetku města, projednaných RM a ZM</t>
  </si>
  <si>
    <t>kupní smlouvy (byty)</t>
  </si>
  <si>
    <t>Budoucí kupní smlouvy (byty)</t>
  </si>
  <si>
    <t>záměry města na pronájem, výpůjčku nemovitého majetku + dodatky</t>
  </si>
  <si>
    <t>záměry města na uzavření smlouvy o právu provést stavbu + dodatky</t>
  </si>
  <si>
    <t>záměry města na převod, nabytí, směnu nemovitého majetku</t>
  </si>
  <si>
    <t>záměry města na zřízení věcných břemen</t>
  </si>
  <si>
    <t>nabídkové řízení na pronájem bytu na základě nejvyšší nabídky měsíčního nájemného</t>
  </si>
  <si>
    <t>dotace z rozpočtu města</t>
  </si>
  <si>
    <t xml:space="preserve">jiné účelové dotace z MŠMT, KÚZK </t>
  </si>
  <si>
    <t>atlet.stadion</t>
  </si>
  <si>
    <t>víceúčel.hř. za sp.halou, volejb.kurty</t>
  </si>
  <si>
    <t>víceúč.hřiště Míkovice</t>
  </si>
  <si>
    <t>víceúčel.hř. Vésky</t>
  </si>
  <si>
    <t>fotb.hřiště Sady</t>
  </si>
  <si>
    <t xml:space="preserve">sport.areál Mařatice </t>
  </si>
  <si>
    <t>víceúč.hřiště Jarošov</t>
  </si>
  <si>
    <t>víceúč.hřiště Šafaříkova</t>
  </si>
  <si>
    <t>sportovní hala</t>
  </si>
  <si>
    <t>Koordinovaná stanoviska</t>
  </si>
  <si>
    <t xml:space="preserve">Počet ÚPI </t>
  </si>
  <si>
    <t>Lokality: Masarykovo náměstí 19, Revoluční (DSA), Protzkarova – Hradišťanka, Hradební (MP), Klub Kultury.</t>
  </si>
  <si>
    <t>Došlá pošta obyčejná + osobní podání (ks)</t>
  </si>
  <si>
    <t>Městská kina Uherské Hradiště, p. o.</t>
  </si>
  <si>
    <t>Smlouvy</t>
  </si>
  <si>
    <t>celkový počet uzavřených dodatků k nájemním smlouvám</t>
  </si>
  <si>
    <t>Pozn: Počet zaměstnanců je uveden za celý úřad, tzn. včetně MP, VPP a asistentů MP</t>
  </si>
  <si>
    <t>Počet odňatých a pozbytých řidičských průkazů</t>
  </si>
  <si>
    <t xml:space="preserve">Vývoz do zahraničí                      </t>
  </si>
  <si>
    <t xml:space="preserve">Zánik vozidla                </t>
  </si>
  <si>
    <t xml:space="preserve">Oprava údajů v registru vozidel                    </t>
  </si>
  <si>
    <t xml:space="preserve">Změna vlastníka vozidla (v letech 2016 - 2018 uvedeny pouze leasingové společnosti)          </t>
  </si>
  <si>
    <t xml:space="preserve">Výměna technického průkazu  ("velký"/"malý" TP)                      </t>
  </si>
  <si>
    <t>457/1079</t>
  </si>
  <si>
    <t>Vyřazení vozidla z provozu                          </t>
  </si>
  <si>
    <t xml:space="preserve">Spáchané a projednané všeobecné přestupky </t>
  </si>
  <si>
    <t>Spáchané všeobecné přestupky</t>
  </si>
  <si>
    <t>Projednané všeobecné přestupky</t>
  </si>
  <si>
    <t>Legalizace matričních dokladů do ciziny + automatizované překlady v rámci EU</t>
  </si>
  <si>
    <t>1+38</t>
  </si>
  <si>
    <t>Počet CP podaných přes zastupitelský úřad</t>
  </si>
  <si>
    <t>Počet vyhotovených OP bez strojově čitelných údajů</t>
  </si>
  <si>
    <t>6 (fyzické) 39 (virtuální)</t>
  </si>
  <si>
    <t>200/80</t>
  </si>
  <si>
    <t>197/767</t>
  </si>
  <si>
    <r>
      <t xml:space="preserve"> § 3726  </t>
    </r>
    <r>
      <rPr>
        <sz val="9"/>
        <rFont val="Skolar Sans Latn"/>
        <charset val="238"/>
      </rPr>
      <t>Využívání a zneškodňování ost. odpadů</t>
    </r>
  </si>
  <si>
    <t xml:space="preserve"> § 4357  Domovy</t>
  </si>
  <si>
    <t xml:space="preserve">     - MMR (SFRB, IROP)</t>
  </si>
  <si>
    <t xml:space="preserve">     - MŠMT</t>
  </si>
  <si>
    <t xml:space="preserve">     - SVaK</t>
  </si>
  <si>
    <t>130, 80, 40, 230 (důchodci nad 80 let zdarma</t>
  </si>
  <si>
    <r>
      <t>Počet zaměstnanců příspěvkových organizací - MŠ</t>
    </r>
    <r>
      <rPr>
        <sz val="10"/>
        <color indexed="8"/>
        <rFont val="Skolar Sans Latn"/>
        <charset val="238"/>
      </rPr>
      <t xml:space="preserve"> (počet přepočtených pracovníků na celé úvazky) </t>
    </r>
  </si>
  <si>
    <t>Svatováclavská vč. všech pracovišť</t>
  </si>
  <si>
    <t>* pozn. Sportoviště města jsou správcem sportovní haly od 1.1.2019</t>
  </si>
  <si>
    <t>-</t>
  </si>
  <si>
    <t>ostatní byty (Slovácké divadlo, služební, DD)</t>
  </si>
  <si>
    <t>Finanční prostředky vynaložené celkem (v tis.Kč)</t>
  </si>
  <si>
    <t xml:space="preserve">Odpady                        </t>
  </si>
  <si>
    <t>2020/2021</t>
  </si>
  <si>
    <t>Zapisovaní květen 2020</t>
  </si>
  <si>
    <t>Nastoupili k 1.9.2020</t>
  </si>
  <si>
    <t>Návštěvy jubilantů v domácnosti (při jubileu 100 a více let)</t>
  </si>
  <si>
    <t> 12600</t>
  </si>
  <si>
    <t>6    (fyzické)  43 (virtuální)</t>
  </si>
  <si>
    <t>E-podatena - došlá pošta</t>
  </si>
  <si>
    <t>155/39</t>
  </si>
  <si>
    <t>285/314</t>
  </si>
  <si>
    <t>566/883</t>
  </si>
  <si>
    <t>3+48</t>
  </si>
  <si>
    <t>**25 639,7</t>
  </si>
  <si>
    <r>
      <rPr>
        <sz val="11"/>
        <color theme="1"/>
        <rFont val="Calibri"/>
        <family val="2"/>
        <charset val="238"/>
        <scheme val="minor"/>
      </rPr>
      <t xml:space="preserve">* </t>
    </r>
    <r>
      <rPr>
        <sz val="10"/>
        <color theme="1"/>
        <rFont val="Arial"/>
        <family val="2"/>
        <charset val="238"/>
      </rPr>
      <t xml:space="preserve">data se liší oproti schválené výší příspěvku - dotace z rozpočtu města z důvodu převedení části nespotřebovaného příspěvku ve výši 420 tis.do roku 2020 </t>
    </r>
  </si>
  <si>
    <t xml:space="preserve">** data se liší oproti schválené výší příspěvku - dotace z rozpočtu města - vzhledem k aktuální situaci s epidemií COVID 19 požádalo Slovácké divadlo o převedení části nespotřebovaného příspěvku (v důsledku neuskutečněných, odložených projektů na budoucí období) ve výši 1 645 tis.do roku 2021 </t>
  </si>
  <si>
    <t>Počet představení*</t>
  </si>
  <si>
    <t>*vč. hostujících souborů</t>
  </si>
  <si>
    <t>387400 </t>
  </si>
  <si>
    <t>3 </t>
  </si>
  <si>
    <t>Počet vydaných tiskových zpráv</t>
  </si>
  <si>
    <t> 5</t>
  </si>
  <si>
    <t>SFPI</t>
  </si>
  <si>
    <t>Zakládání prvků ÚSES v Uherském Hradišti, k.ú. Jarošov</t>
  </si>
  <si>
    <t>smlouvy realizované prostřednictvím EDUHA</t>
  </si>
  <si>
    <t>816 holubů 38 vajíček</t>
  </si>
  <si>
    <t>* 880 058,00</t>
  </si>
  <si>
    <t>** 110 964,00</t>
  </si>
  <si>
    <t>** mobilní nádoby</t>
  </si>
  <si>
    <t>*  stromy + keře + květinové záhony</t>
  </si>
  <si>
    <t>** 9 329,92</t>
  </si>
  <si>
    <t>** vč. dotací z programů Antivirus, COVID gastro, COVID sport</t>
  </si>
  <si>
    <t>2021/2022</t>
  </si>
  <si>
    <t>Zapisovaní květen 2021</t>
  </si>
  <si>
    <t>Nastoupili k 1.9.2021</t>
  </si>
  <si>
    <t>6    (fyzické)  47 (virtuální)</t>
  </si>
  <si>
    <t>157/56</t>
  </si>
  <si>
    <t>355/848</t>
  </si>
  <si>
    <t>počet provedených kontrol péče opatrovníků o osoby s omezenou svéprávností</t>
  </si>
  <si>
    <t>počet opatrovanců, kterým město UH vykonávalo veřejného opatrovníka</t>
  </si>
  <si>
    <t xml:space="preserve">Výzva k zaplacení nedoplatků (místní poplatky, pokuty) </t>
  </si>
  <si>
    <t>záměry města na převody nebytových prostor</t>
  </si>
  <si>
    <t>záměry města na smluvní zřízení práva stavby</t>
  </si>
  <si>
    <t>nově uzavřené nájemní smlouvy nebo Dodatky se stávajícími nájemníky</t>
  </si>
  <si>
    <t xml:space="preserve">počet vystěhování z měst.bytů nebo vrácení na základě výpovědí </t>
  </si>
  <si>
    <t>480 holubů 26 vajíček</t>
  </si>
  <si>
    <t>byty o velikosti 4+1 (4+kk)</t>
  </si>
  <si>
    <t>byty o velikosti 1+kk</t>
  </si>
  <si>
    <t>Rekonstrukce chodníků Solná cesta (1. etapa)</t>
  </si>
  <si>
    <t>NPO</t>
  </si>
  <si>
    <t xml:space="preserve">Výsadba stromů v k.ú. Mařatice, Sady </t>
  </si>
  <si>
    <t>SFŽP</t>
  </si>
  <si>
    <t>Interreg</t>
  </si>
  <si>
    <t>Interreg   Operační program Přeshraniční spolupráce SR-ČR</t>
  </si>
  <si>
    <t>NPO        Národní program obnovy</t>
  </si>
  <si>
    <t>***26350,5</t>
  </si>
  <si>
    <t>*** data se mohou lišit oproti schválené výši příspěvku - dotace z rozpočtu města z důvodu převedení a variabilitě použití částí nespotřebovaného příspěvku.</t>
  </si>
  <si>
    <t>617/100*</t>
  </si>
  <si>
    <t>33 024/219*</t>
  </si>
  <si>
    <t>53/2*</t>
  </si>
  <si>
    <t xml:space="preserve">* nabídka on-line projekcí po dobu uzavření kina Hvězda z důvodu epidemiologické situace v ČR; 12.10. 2020 - 27.5. 2021
</t>
  </si>
  <si>
    <t>150, 80, 50, 230 (důchodci nad 80 let zdarma)</t>
  </si>
  <si>
    <t>neprodávalo se nové předplatné</t>
  </si>
  <si>
    <t>Parkovací průkazy pro ZTP</t>
  </si>
  <si>
    <t>Počet parkovacích průkazů pro osoby ZTP</t>
  </si>
  <si>
    <t>502/994</t>
  </si>
  <si>
    <t>3+55</t>
  </si>
  <si>
    <t xml:space="preserve">neprovádí </t>
  </si>
  <si>
    <t>Husova 838 vč. - křesťanské</t>
  </si>
  <si>
    <t>** 5963,08</t>
  </si>
  <si>
    <t>** 2280,92</t>
  </si>
  <si>
    <t>sport.areál Mojmír</t>
  </si>
  <si>
    <t>skatepark</t>
  </si>
  <si>
    <t>** 11 567,69</t>
  </si>
  <si>
    <t>2022/2023</t>
  </si>
  <si>
    <t>Zapisovaní květen 2022</t>
  </si>
  <si>
    <t>Nastoupili k 1.9.2022</t>
  </si>
  <si>
    <t>neprovádí</t>
  </si>
  <si>
    <t>Děti, na kterých byl spáchán trestný čin</t>
  </si>
  <si>
    <t>14 940,67</t>
  </si>
  <si>
    <t>49 873,55</t>
  </si>
  <si>
    <t>28 225,30</t>
  </si>
  <si>
    <t>6 832,00</t>
  </si>
  <si>
    <t xml:space="preserve"> § 2143  Cestovní ruch</t>
  </si>
  <si>
    <t>525/1078</t>
  </si>
  <si>
    <t>údaj již není</t>
  </si>
  <si>
    <t>1+75</t>
  </si>
  <si>
    <t>6    (fyzické)  51 (virtuální)</t>
  </si>
  <si>
    <t xml:space="preserve">Změna struktury informací </t>
  </si>
  <si>
    <t>Korespondence</t>
  </si>
  <si>
    <t>Přijatá pošta - listinná (osobně, obyčejně, doporučeně)</t>
  </si>
  <si>
    <t>Přijatá pošta - elektronicky (datová schránky, epodatelna, portál občana)</t>
  </si>
  <si>
    <t>Odeslaná pošta - listinná (obyčejně, doporučeně)</t>
  </si>
  <si>
    <t>Odeslaná pošta - elektronicky (datová schránky, dopis online)</t>
  </si>
  <si>
    <t>Czech POINT*</t>
  </si>
  <si>
    <t>Výpisy z informačních systému veřejné správy</t>
  </si>
  <si>
    <t>Agenda Základních registrů</t>
  </si>
  <si>
    <t>Agenda Datových schránek</t>
  </si>
  <si>
    <t>Konverze na žádost</t>
  </si>
  <si>
    <t>Konverze z moci úřední</t>
  </si>
  <si>
    <t>Zprostředkovaná identifikace</t>
  </si>
  <si>
    <t>Mimořádný příspěvek na děti</t>
  </si>
  <si>
    <t>178/63</t>
  </si>
  <si>
    <t>296/649</t>
  </si>
  <si>
    <t>C) Oblast rozvoje</t>
  </si>
  <si>
    <t>Pořadí</t>
  </si>
  <si>
    <t>Projekt</t>
  </si>
  <si>
    <t>Program</t>
  </si>
  <si>
    <t>Přehled zdrojů financování (tis. Kč)</t>
  </si>
  <si>
    <t>Celkové zdroje</t>
  </si>
  <si>
    <t>Podpora celkem</t>
  </si>
  <si>
    <t>Vlastní financování</t>
  </si>
  <si>
    <t>Energetické úspory Sportovní hala</t>
  </si>
  <si>
    <t>Retence srážkové vody na střeše budovy Základní školy Za Alejí 1072</t>
  </si>
  <si>
    <t>Výměna nepropustných ploch - udržení vody v krajině, Štěpnice III (lokalita u BD 1093 až 1095, 1080 až 1092)</t>
  </si>
  <si>
    <t>Dětské dopravní hřiště</t>
  </si>
  <si>
    <t>ZLK</t>
  </si>
  <si>
    <t>Stavební úpravy vybraných bytů pro ukrajinskou krizi (etapa 1)</t>
  </si>
  <si>
    <t>Stavební úpravy vybraných bytů pro ukrajinskou krizi (etapa 2)</t>
  </si>
  <si>
    <t>Podzemní kontejnery Uherské Hradiště</t>
  </si>
  <si>
    <t>Kulturní a kreativní centrum Stará radnice</t>
  </si>
  <si>
    <t>Rozšíření expozice lidové architektury a dostavba technického zázemí Muzea v přírodě Rochus v Uherském Hradišti</t>
  </si>
  <si>
    <t>Výměna nepropustných ploch - udržení vody v krajině, ulice Okružní</t>
  </si>
  <si>
    <t>Modernizace odborných učeben základních škol v Uherském Hradišti (Větrná, Sportovní, Za Alejí)</t>
  </si>
  <si>
    <t>Místní energetická koncepce</t>
  </si>
  <si>
    <t>MPO</t>
  </si>
  <si>
    <t>Cyklostezka Sady - Mařatice</t>
  </si>
  <si>
    <t>Výměna nepropustných ploch, Štěpnice (parkoviště a plochy před  BD 1050 až 1067) (2. etapa)</t>
  </si>
  <si>
    <t xml:space="preserve"> 0,0</t>
  </si>
  <si>
    <t>Obnova knihovny BBB</t>
  </si>
  <si>
    <t>MKČR</t>
  </si>
  <si>
    <t xml:space="preserve">Restaurování varhan </t>
  </si>
  <si>
    <t>Výměna nepropustných ploch Štěpnice (3. etapa)</t>
  </si>
  <si>
    <t>Rekonstrukce chodníku v ulici Solná, Uherské Hradiště - Sady, etapa 2</t>
  </si>
  <si>
    <t>Doplnění veřejné infrastruktury cestovního ruchu - Sadská výšina, Infosystém II, amfiteátr u kina Hvězda</t>
  </si>
  <si>
    <t>Modernizace domu dětí a mládeže Šikula</t>
  </si>
  <si>
    <t>FVE na střeše Aquaparku</t>
  </si>
  <si>
    <t>ModF</t>
  </si>
  <si>
    <t>Výměna propustných povrchů Štěpnice IV. ( lokalita řeky Moravy s BD 1157,1158, 1159,1160, 1113 až 1118, 1134 až 1138)</t>
  </si>
  <si>
    <t>Cyklostezka Mojmír</t>
  </si>
  <si>
    <t>Výměna propustných povrchů Mojmír  (lokalita ZŠ Za Alejí)</t>
  </si>
  <si>
    <t>Doplnění infrastruktury CR v areálu Muzea v přírodě Park Rochus</t>
  </si>
  <si>
    <t>Nadstavba DB Štefánikova ulice - sociální byty</t>
  </si>
  <si>
    <t>Založení prvků krajinné zeleně v extravilánu Uherského Hradiště - Jarošov, Sady, Mařatice, Míkovice</t>
  </si>
  <si>
    <t>Výměna propustných povrchů Východ - parkoviště ulice Sadová</t>
  </si>
  <si>
    <t>Rekonstrukce školní jídelny ZŠ UNESCO</t>
  </si>
  <si>
    <t>Park Rochus - historické stodoly</t>
  </si>
  <si>
    <t>Zkratky:</t>
  </si>
  <si>
    <t>IROP        Integrovaný regionální operační program</t>
  </si>
  <si>
    <t>MKČR      Ministerstvo kultury</t>
  </si>
  <si>
    <t>MMR        Ministerstvo pro místní rozvoj</t>
  </si>
  <si>
    <t>ModF       Modernizační fond</t>
  </si>
  <si>
    <t>OPŽP      Operační program Životní prostředí</t>
  </si>
  <si>
    <t>SFDI       Státní fond dopravní infrastruktury</t>
  </si>
  <si>
    <t>SFPI       Státní fond popory investic</t>
  </si>
  <si>
    <t>SFŽP     Státní fond životního prostředí</t>
  </si>
  <si>
    <t>ZLK      Zlínský kraj</t>
  </si>
  <si>
    <r>
      <t>Počet objektů obnovených s přispěním</t>
    </r>
    <r>
      <rPr>
        <sz val="10"/>
        <color indexed="8"/>
        <rFont val="Skolar Sans Latn"/>
        <charset val="238"/>
      </rPr>
      <t xml:space="preserve"> </t>
    </r>
    <r>
      <rPr>
        <b/>
        <sz val="10"/>
        <color indexed="8"/>
        <rFont val="Skolar Sans Latn"/>
        <charset val="238"/>
      </rPr>
      <t>Fondu obnovy historické architektury</t>
    </r>
  </si>
  <si>
    <t>B) Oblast urbanismu</t>
  </si>
  <si>
    <t xml:space="preserve"> Podané žádosti o dotace v roce 2022</t>
  </si>
  <si>
    <t>Realizované dotační projekty v roce v roce 2022</t>
  </si>
  <si>
    <t>Dotační projekty v přípravě v roce 2022</t>
  </si>
  <si>
    <r>
      <t>Počet dotovaných akcí obnovy kulturních památek</t>
    </r>
    <r>
      <rPr>
        <sz val="10"/>
        <color indexed="8"/>
        <rFont val="Skolar Sans Latn"/>
        <charset val="238"/>
      </rPr>
      <t xml:space="preserve"> na území města </t>
    </r>
  </si>
  <si>
    <r>
      <rPr>
        <b/>
        <sz val="10"/>
        <color indexed="8"/>
        <rFont val="Skolar Sans Latn"/>
        <charset val="238"/>
      </rPr>
      <t>Počet konzultačních vyjádření a stanovisek města</t>
    </r>
    <r>
      <rPr>
        <sz val="10"/>
        <color indexed="8"/>
        <rFont val="Skolar Sans Latn"/>
        <charset val="238"/>
      </rPr>
      <t xml:space="preserve"> ke studiím, investičním záměrům a k projektům v rámci zastupování města v územním a stavebním řízení</t>
    </r>
  </si>
  <si>
    <r>
      <t>Počet provedených akcí obnovy prvků drobné architektury</t>
    </r>
    <r>
      <rPr>
        <sz val="10"/>
        <color indexed="8"/>
        <rFont val="Skolar Sans Latn"/>
        <charset val="238"/>
      </rPr>
      <t xml:space="preserve"> na území města</t>
    </r>
  </si>
  <si>
    <t>odstranění vraků vozidel</t>
  </si>
  <si>
    <t>674 holubů +65 vajíček</t>
  </si>
  <si>
    <r>
      <t>Počet zaměstnanců příspěvkové organizace - DDM</t>
    </r>
    <r>
      <rPr>
        <sz val="10"/>
        <color indexed="8"/>
        <rFont val="Skolar Sans Latn"/>
        <charset val="238"/>
      </rPr>
      <t xml:space="preserve"> (počet přepočtených pracovníků na celé úvazky) </t>
    </r>
  </si>
  <si>
    <r>
      <t xml:space="preserve">Počet zaměstnanců příspěvkových organizací - ZŠ </t>
    </r>
    <r>
      <rPr>
        <sz val="10"/>
        <color indexed="8"/>
        <rFont val="Skolar Sans Latn"/>
        <charset val="238"/>
      </rPr>
      <t xml:space="preserve">(počet přepočtených pracovníků na celé úvazky) </t>
    </r>
  </si>
  <si>
    <r>
      <t xml:space="preserve">Počet zaměstnanců příspěvkových organizací - ZŠ </t>
    </r>
    <r>
      <rPr>
        <sz val="10"/>
        <color indexed="8"/>
        <rFont val="Skolar Sans Latn"/>
        <charset val="238"/>
      </rPr>
      <t>(počet přepočtených pracovníků na celé úvazky)</t>
    </r>
    <r>
      <rPr>
        <b/>
        <sz val="10"/>
        <color indexed="8"/>
        <rFont val="Skolar Sans Latn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</si>
</sst>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\ _K_č_-;\-* #,##0\ _K_č_-;_-* &quot;-&quot;\ _K_č_-;_-@_-"/>
    <numFmt numFmtId="43" formatCode="_-* #,##0.00\ _K_č_-;\-* #,##0.00\ _K_č_-;_-* &quot;-&quot;??\ _K_č_-;_-@_-"/>
    <numFmt numFmtId="164" formatCode="0_ ;\-0\ "/>
    <numFmt numFmtId="165" formatCode="#,##0.0"/>
    <numFmt numFmtId="166" formatCode="#,##0.00\ _K_č"/>
    <numFmt numFmtId="167" formatCode="0.0"/>
    <numFmt numFmtId="168" formatCode="#,##0_ ;\-#,##0\ "/>
    <numFmt numFmtId="169" formatCode="0.00&quot; &quot;%"/>
    <numFmt numFmtId="170" formatCode="_-* #,##0.0_-;\-* #,##0.0_-;_-* &quot;-&quot;??_-;_-@_-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b/>
      <u/>
      <sz val="10"/>
      <name val="Skolar Sans Latn"/>
      <family val="2"/>
      <charset val="238"/>
    </font>
    <font>
      <u/>
      <sz val="10"/>
      <name val="Skolar Sans Latn"/>
      <family val="2"/>
      <charset val="238"/>
    </font>
    <font>
      <i/>
      <sz val="10"/>
      <color theme="1"/>
      <name val="Skolar Sans Latn"/>
      <charset val="238"/>
    </font>
    <font>
      <b/>
      <sz val="10"/>
      <color rgb="FF000000"/>
      <name val="Arial"/>
      <family val="2"/>
      <charset val="238"/>
    </font>
    <font>
      <sz val="9"/>
      <name val="Skolar Sans Latn"/>
      <charset val="238"/>
    </font>
    <font>
      <b/>
      <sz val="10"/>
      <color indexed="8"/>
      <name val="Skolar Sans Lat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Skolar Sans Latn"/>
      <charset val="238"/>
    </font>
    <font>
      <sz val="10"/>
      <color rgb="FF000000"/>
      <name val="Skolar Sans Latn"/>
      <charset val="238"/>
    </font>
    <font>
      <b/>
      <sz val="10"/>
      <color theme="1"/>
      <name val="Skolar Sans Latn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Skolar Sans Latn"/>
      <charset val="238"/>
    </font>
    <font>
      <b/>
      <u/>
      <sz val="10"/>
      <color indexed="8"/>
      <name val="Skolar Sans Latn"/>
      <charset val="238"/>
    </font>
    <font>
      <sz val="10"/>
      <color theme="1"/>
      <name val="Skolar Sans Latn"/>
      <charset val="238"/>
    </font>
    <font>
      <sz val="9"/>
      <color indexed="8"/>
      <name val="Skolar Sans Latn"/>
      <charset val="238"/>
    </font>
    <font>
      <b/>
      <u/>
      <sz val="10"/>
      <color theme="1"/>
      <name val="Skolar Sans Latn"/>
      <charset val="238"/>
    </font>
    <font>
      <u/>
      <sz val="9"/>
      <color theme="1"/>
      <name val="Skolar Sans Latn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30" fillId="0" borderId="0" applyNumberFormat="0" applyFill="0" applyBorder="0" applyProtection="0"/>
    <xf numFmtId="0" fontId="49" fillId="0" borderId="0"/>
    <xf numFmtId="0" fontId="2" fillId="0" borderId="0"/>
    <xf numFmtId="0" fontId="1" fillId="0" borderId="0" applyNumberFormat="0" applyFill="0" applyBorder="0" applyProtection="0"/>
  </cellStyleXfs>
  <cellXfs count="1049">
    <xf numFmtId="0" fontId="0" fillId="0" borderId="0" xfId="0"/>
    <xf numFmtId="0" fontId="15" fillId="0" borderId="0" xfId="0" applyFont="1"/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41" fontId="7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/>
    <xf numFmtId="41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7" borderId="4" xfId="0" applyFont="1" applyFill="1" applyBorder="1" applyAlignment="1">
      <alignment vertical="center" wrapText="1"/>
    </xf>
    <xf numFmtId="0" fontId="6" fillId="0" borderId="0" xfId="0" applyFont="1" applyAlignment="1"/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vertical="center"/>
    </xf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4" fontId="7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11" xfId="2" applyNumberFormat="1" applyFont="1" applyFill="1" applyBorder="1" applyAlignment="1">
      <alignment vertical="center"/>
    </xf>
    <xf numFmtId="41" fontId="7" fillId="0" borderId="11" xfId="2" applyNumberFormat="1" applyFont="1" applyFill="1" applyBorder="1" applyAlignment="1">
      <alignment horizontal="right" vertical="center"/>
    </xf>
    <xf numFmtId="41" fontId="7" fillId="0" borderId="11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1" xfId="3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37" fillId="0" borderId="0" xfId="3" applyFont="1" applyAlignment="1">
      <alignment horizontal="left" vertical="center"/>
    </xf>
    <xf numFmtId="0" fontId="3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9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15" fillId="5" borderId="0" xfId="0" applyFont="1" applyFill="1" applyAlignment="1">
      <alignment vertical="center"/>
    </xf>
    <xf numFmtId="4" fontId="27" fillId="5" borderId="0" xfId="1" applyNumberFormat="1" applyFont="1" applyFill="1" applyBorder="1" applyAlignment="1">
      <alignment vertical="center" wrapText="1"/>
    </xf>
    <xf numFmtId="4" fontId="27" fillId="5" borderId="0" xfId="1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0" fontId="44" fillId="0" borderId="0" xfId="0" applyFont="1" applyAlignment="1"/>
    <xf numFmtId="165" fontId="27" fillId="8" borderId="0" xfId="0" applyNumberFormat="1" applyFont="1" applyFill="1" applyBorder="1" applyAlignment="1">
      <alignment vertical="center"/>
    </xf>
    <xf numFmtId="165" fontId="27" fillId="8" borderId="0" xfId="0" applyNumberFormat="1" applyFont="1" applyFill="1" applyBorder="1" applyAlignment="1">
      <alignment horizontal="right" vertical="center"/>
    </xf>
    <xf numFmtId="165" fontId="43" fillId="8" borderId="0" xfId="0" applyNumberFormat="1" applyFont="1" applyFill="1" applyBorder="1" applyAlignment="1">
      <alignment vertical="center"/>
    </xf>
    <xf numFmtId="165" fontId="43" fillId="8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Alignment="1"/>
    <xf numFmtId="0" fontId="6" fillId="0" borderId="0" xfId="0" applyFont="1" applyBorder="1" applyAlignment="1">
      <alignment horizontal="left" vertical="center"/>
    </xf>
    <xf numFmtId="41" fontId="7" fillId="0" borderId="5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vertical="center" wrapText="1"/>
    </xf>
    <xf numFmtId="0" fontId="7" fillId="0" borderId="10" xfId="3" applyFont="1" applyBorder="1" applyAlignment="1">
      <alignment vertical="center" wrapText="1"/>
    </xf>
    <xf numFmtId="0" fontId="7" fillId="0" borderId="4" xfId="3" applyFont="1" applyBorder="1" applyAlignment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/>
    <xf numFmtId="0" fontId="6" fillId="0" borderId="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2" fillId="4" borderId="2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7" fillId="5" borderId="0" xfId="0" applyNumberFormat="1" applyFont="1" applyFill="1" applyBorder="1" applyAlignment="1">
      <alignment horizontal="left" vertical="center"/>
    </xf>
    <xf numFmtId="4" fontId="7" fillId="5" borderId="0" xfId="0" applyNumberFormat="1" applyFont="1" applyFill="1" applyBorder="1" applyAlignment="1">
      <alignment vertical="center" wrapText="1"/>
    </xf>
    <xf numFmtId="0" fontId="15" fillId="9" borderId="0" xfId="0" applyFont="1" applyFill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5" borderId="7" xfId="3" applyFont="1" applyFill="1" applyBorder="1" applyAlignment="1">
      <alignment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7" fillId="0" borderId="7" xfId="3" applyFont="1" applyBorder="1" applyAlignment="1">
      <alignment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4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41" fontId="7" fillId="0" borderId="8" xfId="2" applyNumberFormat="1" applyFont="1" applyFill="1" applyBorder="1" applyAlignment="1">
      <alignment vertical="center"/>
    </xf>
    <xf numFmtId="41" fontId="7" fillId="0" borderId="8" xfId="2" applyNumberFormat="1" applyFont="1" applyFill="1" applyBorder="1" applyAlignment="1">
      <alignment horizontal="center" vertical="center"/>
    </xf>
    <xf numFmtId="164" fontId="10" fillId="2" borderId="14" xfId="2" applyNumberFormat="1" applyFont="1" applyFill="1" applyBorder="1" applyAlignment="1">
      <alignment horizontal="center" vertical="center"/>
    </xf>
    <xf numFmtId="164" fontId="10" fillId="2" borderId="15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justify" vertical="center"/>
    </xf>
    <xf numFmtId="0" fontId="5" fillId="4" borderId="13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4" borderId="28" xfId="3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6" fillId="0" borderId="32" xfId="0" applyFont="1" applyBorder="1"/>
    <xf numFmtId="0" fontId="40" fillId="4" borderId="33" xfId="0" applyFont="1" applyFill="1" applyBorder="1" applyAlignment="1">
      <alignment vertical="center" wrapText="1"/>
    </xf>
    <xf numFmtId="0" fontId="5" fillId="4" borderId="33" xfId="0" applyFont="1" applyFill="1" applyBorder="1" applyAlignment="1">
      <alignment wrapText="1"/>
    </xf>
    <xf numFmtId="0" fontId="7" fillId="4" borderId="33" xfId="3" applyFont="1" applyFill="1" applyBorder="1" applyAlignment="1">
      <alignment vertical="center" wrapText="1"/>
    </xf>
    <xf numFmtId="0" fontId="40" fillId="4" borderId="2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5" fillId="0" borderId="32" xfId="0" applyFont="1" applyBorder="1"/>
    <xf numFmtId="0" fontId="7" fillId="0" borderId="32" xfId="3" applyFont="1" applyBorder="1" applyAlignment="1">
      <alignment vertical="center"/>
    </xf>
    <xf numFmtId="0" fontId="7" fillId="0" borderId="32" xfId="3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6" xfId="2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horizontal="center" vertical="center"/>
    </xf>
    <xf numFmtId="41" fontId="7" fillId="0" borderId="29" xfId="2" applyNumberFormat="1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>
      <alignment horizontal="center" vertical="center"/>
    </xf>
    <xf numFmtId="164" fontId="10" fillId="2" borderId="28" xfId="2" applyNumberFormat="1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wrapText="1"/>
    </xf>
    <xf numFmtId="3" fontId="6" fillId="3" borderId="29" xfId="0" applyNumberFormat="1" applyFont="1" applyFill="1" applyBorder="1" applyAlignment="1">
      <alignment horizontal="center" vertical="center" wrapText="1"/>
    </xf>
    <xf numFmtId="3" fontId="6" fillId="3" borderId="29" xfId="0" applyNumberFormat="1" applyFont="1" applyFill="1" applyBorder="1" applyAlignment="1">
      <alignment horizontal="center" wrapText="1"/>
    </xf>
    <xf numFmtId="3" fontId="6" fillId="3" borderId="30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1" fontId="6" fillId="0" borderId="24" xfId="0" applyNumberFormat="1" applyFont="1" applyFill="1" applyBorder="1" applyAlignment="1">
      <alignment horizontal="center"/>
    </xf>
    <xf numFmtId="41" fontId="6" fillId="0" borderId="29" xfId="0" applyNumberFormat="1" applyFont="1" applyFill="1" applyBorder="1" applyAlignment="1">
      <alignment horizontal="center"/>
    </xf>
    <xf numFmtId="41" fontId="6" fillId="0" borderId="29" xfId="0" applyNumberFormat="1" applyFont="1" applyFill="1" applyBorder="1" applyAlignment="1">
      <alignment horizontal="center" vertical="center"/>
    </xf>
    <xf numFmtId="41" fontId="7" fillId="0" borderId="12" xfId="2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horizontal="center"/>
    </xf>
    <xf numFmtId="49" fontId="7" fillId="0" borderId="38" xfId="2" applyNumberFormat="1" applyFont="1" applyFill="1" applyBorder="1" applyAlignment="1">
      <alignment vertical="center" wrapText="1"/>
    </xf>
    <xf numFmtId="0" fontId="10" fillId="0" borderId="37" xfId="2" applyFont="1" applyFill="1" applyBorder="1" applyAlignment="1">
      <alignment vertical="center" wrapText="1"/>
    </xf>
    <xf numFmtId="49" fontId="10" fillId="0" borderId="38" xfId="2" applyNumberFormat="1" applyFont="1" applyFill="1" applyBorder="1" applyAlignment="1">
      <alignment vertical="center" wrapText="1"/>
    </xf>
    <xf numFmtId="49" fontId="10" fillId="0" borderId="39" xfId="2" applyNumberFormat="1" applyFont="1" applyFill="1" applyBorder="1" applyAlignment="1">
      <alignment vertical="center" wrapText="1"/>
    </xf>
    <xf numFmtId="41" fontId="7" fillId="0" borderId="12" xfId="2" applyNumberFormat="1" applyFont="1" applyFill="1" applyBorder="1" applyAlignment="1">
      <alignment horizontal="center" vertical="center"/>
    </xf>
    <xf numFmtId="41" fontId="7" fillId="0" borderId="25" xfId="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51" fillId="4" borderId="13" xfId="7" applyFont="1" applyFill="1" applyBorder="1" applyAlignment="1">
      <alignment vertical="center" wrapText="1"/>
    </xf>
    <xf numFmtId="0" fontId="10" fillId="4" borderId="28" xfId="7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3" applyFont="1" applyBorder="1" applyAlignment="1">
      <alignment horizontal="center" vertical="center" wrapText="1"/>
    </xf>
    <xf numFmtId="0" fontId="7" fillId="0" borderId="29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2" fillId="0" borderId="0" xfId="0" applyFont="1"/>
    <xf numFmtId="0" fontId="35" fillId="0" borderId="0" xfId="0" applyFont="1"/>
    <xf numFmtId="0" fontId="53" fillId="0" borderId="0" xfId="0" applyFont="1"/>
    <xf numFmtId="0" fontId="53" fillId="0" borderId="0" xfId="0" applyFont="1" applyAlignment="1">
      <alignment vertical="center"/>
    </xf>
    <xf numFmtId="0" fontId="42" fillId="4" borderId="13" xfId="0" applyFont="1" applyFill="1" applyBorder="1" applyAlignment="1">
      <alignment vertical="center"/>
    </xf>
    <xf numFmtId="0" fontId="42" fillId="4" borderId="14" xfId="0" applyFont="1" applyFill="1" applyBorder="1" applyAlignment="1">
      <alignment horizontal="center" vertical="center"/>
    </xf>
    <xf numFmtId="0" fontId="42" fillId="4" borderId="28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4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35" fillId="0" borderId="7" xfId="0" applyFont="1" applyBorder="1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/>
    </xf>
    <xf numFmtId="0" fontId="35" fillId="0" borderId="4" xfId="0" applyFont="1" applyBorder="1" applyAlignment="1">
      <alignment vertical="center" wrapText="1"/>
    </xf>
    <xf numFmtId="0" fontId="36" fillId="0" borderId="35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Border="1"/>
    <xf numFmtId="0" fontId="35" fillId="0" borderId="0" xfId="0" applyFont="1" applyBorder="1"/>
    <xf numFmtId="0" fontId="5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0" fontId="42" fillId="4" borderId="22" xfId="0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165" fontId="53" fillId="0" borderId="8" xfId="0" applyNumberFormat="1" applyFont="1" applyBorder="1" applyAlignment="1">
      <alignment horizontal="right" vertical="justify" indent="2"/>
    </xf>
    <xf numFmtId="165" fontId="53" fillId="0" borderId="9" xfId="0" applyNumberFormat="1" applyFont="1" applyBorder="1" applyAlignment="1">
      <alignment horizontal="right" vertical="justify" indent="2"/>
    </xf>
    <xf numFmtId="165" fontId="53" fillId="0" borderId="11" xfId="0" applyNumberFormat="1" applyFont="1" applyBorder="1" applyAlignment="1">
      <alignment horizontal="right" vertical="justify" indent="2"/>
    </xf>
    <xf numFmtId="165" fontId="53" fillId="0" borderId="12" xfId="0" applyNumberFormat="1" applyFont="1" applyBorder="1" applyAlignment="1">
      <alignment horizontal="right" vertical="justify" indent="2"/>
    </xf>
    <xf numFmtId="0" fontId="53" fillId="0" borderId="7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left" vertical="center" wrapText="1"/>
    </xf>
    <xf numFmtId="0" fontId="53" fillId="0" borderId="8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53" fillId="0" borderId="4" xfId="0" applyFont="1" applyBorder="1" applyAlignment="1">
      <alignment horizontal="center" vertical="center"/>
    </xf>
    <xf numFmtId="0" fontId="53" fillId="0" borderId="5" xfId="0" applyFont="1" applyBorder="1" applyAlignment="1">
      <alignment vertical="center" wrapText="1"/>
    </xf>
    <xf numFmtId="0" fontId="53" fillId="0" borderId="5" xfId="0" applyFont="1" applyBorder="1" applyAlignment="1">
      <alignment horizontal="center" vertical="center"/>
    </xf>
    <xf numFmtId="165" fontId="53" fillId="0" borderId="5" xfId="0" applyNumberFormat="1" applyFont="1" applyBorder="1" applyAlignment="1">
      <alignment horizontal="right" vertical="justify" indent="2"/>
    </xf>
    <xf numFmtId="165" fontId="53" fillId="0" borderId="6" xfId="0" applyNumberFormat="1" applyFont="1" applyBorder="1" applyAlignment="1">
      <alignment horizontal="right" vertical="justify" indent="2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165" fontId="53" fillId="0" borderId="0" xfId="0" applyNumberFormat="1" applyFont="1" applyBorder="1" applyAlignment="1">
      <alignment horizontal="right" vertical="justify" indent="2"/>
    </xf>
    <xf numFmtId="4" fontId="53" fillId="0" borderId="0" xfId="0" applyNumberFormat="1" applyFont="1" applyBorder="1" applyAlignment="1">
      <alignment vertical="center"/>
    </xf>
    <xf numFmtId="170" fontId="36" fillId="0" borderId="8" xfId="1" applyNumberFormat="1" applyFont="1" applyBorder="1" applyAlignment="1">
      <alignment horizontal="right" vertical="justify" indent="2"/>
    </xf>
    <xf numFmtId="170" fontId="36" fillId="0" borderId="9" xfId="1" applyNumberFormat="1" applyFont="1" applyBorder="1" applyAlignment="1">
      <alignment horizontal="right" vertical="justify" indent="2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170" fontId="36" fillId="0" borderId="11" xfId="1" applyNumberFormat="1" applyFont="1" applyBorder="1" applyAlignment="1">
      <alignment horizontal="right" vertical="justify" indent="2"/>
    </xf>
    <xf numFmtId="170" fontId="36" fillId="0" borderId="12" xfId="1" applyNumberFormat="1" applyFont="1" applyBorder="1" applyAlignment="1">
      <alignment horizontal="right" vertical="justify" indent="2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170" fontId="36" fillId="0" borderId="11" xfId="1" applyNumberFormat="1" applyFont="1" applyFill="1" applyBorder="1" applyAlignment="1">
      <alignment horizontal="right" vertical="justify" indent="2"/>
    </xf>
    <xf numFmtId="49" fontId="36" fillId="0" borderId="12" xfId="1" applyNumberFormat="1" applyFont="1" applyBorder="1" applyAlignment="1">
      <alignment horizontal="right" vertical="justify" indent="2"/>
    </xf>
    <xf numFmtId="0" fontId="36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/>
    </xf>
    <xf numFmtId="170" fontId="36" fillId="0" borderId="5" xfId="1" applyNumberFormat="1" applyFont="1" applyBorder="1" applyAlignment="1">
      <alignment horizontal="right" vertical="justify" indent="2"/>
    </xf>
    <xf numFmtId="170" fontId="36" fillId="0" borderId="6" xfId="1" applyNumberFormat="1" applyFont="1" applyBorder="1" applyAlignment="1">
      <alignment horizontal="right" vertical="justify" indent="2"/>
    </xf>
    <xf numFmtId="4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53" fillId="0" borderId="58" xfId="0" applyFont="1" applyBorder="1" applyAlignment="1"/>
    <xf numFmtId="0" fontId="53" fillId="0" borderId="10" xfId="0" applyFont="1" applyBorder="1" applyAlignment="1">
      <alignment horizontal="center" vertical="center" textRotation="255"/>
    </xf>
    <xf numFmtId="0" fontId="53" fillId="0" borderId="11" xfId="0" applyFont="1" applyBorder="1" applyAlignment="1">
      <alignment horizontal="left" vertical="center" wrapText="1" indent="1"/>
    </xf>
    <xf numFmtId="0" fontId="53" fillId="0" borderId="12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 indent="1"/>
    </xf>
    <xf numFmtId="0" fontId="53" fillId="0" borderId="6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3" fontId="22" fillId="6" borderId="5" xfId="2" applyNumberFormat="1" applyFont="1" applyFill="1" applyBorder="1" applyAlignment="1">
      <alignment horizontal="center" vertical="center"/>
    </xf>
    <xf numFmtId="3" fontId="22" fillId="6" borderId="30" xfId="2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36" fillId="0" borderId="4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36" fillId="0" borderId="29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36" fillId="0" borderId="30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47" fillId="0" borderId="0" xfId="0" applyFont="1"/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4" fontId="15" fillId="0" borderId="8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165" fontId="19" fillId="0" borderId="38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10" borderId="12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5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165" fontId="15" fillId="0" borderId="29" xfId="0" applyNumberFormat="1" applyFont="1" applyBorder="1" applyAlignment="1">
      <alignment horizontal="center" vertical="center"/>
    </xf>
    <xf numFmtId="165" fontId="10" fillId="0" borderId="30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3" fontId="27" fillId="8" borderId="11" xfId="0" applyNumberFormat="1" applyFont="1" applyFill="1" applyBorder="1" applyAlignment="1">
      <alignment horizontal="center" vertical="center"/>
    </xf>
    <xf numFmtId="3" fontId="48" fillId="8" borderId="11" xfId="0" applyNumberFormat="1" applyFont="1" applyFill="1" applyBorder="1" applyAlignment="1">
      <alignment horizontal="center" vertical="center" wrapText="1"/>
    </xf>
    <xf numFmtId="3" fontId="48" fillId="8" borderId="29" xfId="0" applyNumberFormat="1" applyFont="1" applyFill="1" applyBorder="1" applyAlignment="1">
      <alignment horizontal="center" vertical="center" wrapText="1"/>
    </xf>
    <xf numFmtId="3" fontId="27" fillId="8" borderId="29" xfId="0" applyNumberFormat="1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167" fontId="33" fillId="0" borderId="45" xfId="0" applyNumberFormat="1" applyFont="1" applyBorder="1" applyAlignment="1">
      <alignment horizontal="center" vertical="center"/>
    </xf>
    <xf numFmtId="167" fontId="33" fillId="0" borderId="48" xfId="0" applyNumberFormat="1" applyFont="1" applyBorder="1" applyAlignment="1">
      <alignment horizontal="center" vertical="center"/>
    </xf>
    <xf numFmtId="167" fontId="32" fillId="0" borderId="11" xfId="0" applyNumberFormat="1" applyFont="1" applyBorder="1" applyAlignment="1">
      <alignment horizontal="center" vertical="center"/>
    </xf>
    <xf numFmtId="167" fontId="32" fillId="0" borderId="46" xfId="0" applyNumberFormat="1" applyFont="1" applyBorder="1" applyAlignment="1">
      <alignment horizontal="center" vertical="center"/>
    </xf>
    <xf numFmtId="167" fontId="32" fillId="0" borderId="43" xfId="0" applyNumberFormat="1" applyFont="1" applyBorder="1" applyAlignment="1">
      <alignment horizontal="center" vertical="center"/>
    </xf>
    <xf numFmtId="167" fontId="32" fillId="0" borderId="5" xfId="0" applyNumberFormat="1" applyFont="1" applyBorder="1" applyAlignment="1">
      <alignment horizontal="center" vertical="center"/>
    </xf>
    <xf numFmtId="167" fontId="32" fillId="0" borderId="47" xfId="0" applyNumberFormat="1" applyFont="1" applyBorder="1" applyAlignment="1">
      <alignment horizontal="center" vertical="center"/>
    </xf>
    <xf numFmtId="167" fontId="32" fillId="0" borderId="4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0" fontId="33" fillId="0" borderId="2" xfId="0" applyNumberFormat="1" applyFont="1" applyBorder="1" applyAlignment="1">
      <alignment horizontal="center" vertical="center" wrapText="1"/>
    </xf>
    <xf numFmtId="169" fontId="33" fillId="0" borderId="45" xfId="0" applyNumberFormat="1" applyFont="1" applyBorder="1" applyAlignment="1">
      <alignment horizontal="center" vertical="center" wrapText="1"/>
    </xf>
    <xf numFmtId="169" fontId="33" fillId="0" borderId="48" xfId="0" applyNumberFormat="1" applyFont="1" applyBorder="1" applyAlignment="1">
      <alignment horizontal="center" vertical="center" wrapText="1"/>
    </xf>
    <xf numFmtId="10" fontId="32" fillId="0" borderId="11" xfId="0" applyNumberFormat="1" applyFont="1" applyBorder="1" applyAlignment="1">
      <alignment horizontal="center" vertical="center" wrapText="1"/>
    </xf>
    <xf numFmtId="169" fontId="32" fillId="0" borderId="46" xfId="0" applyNumberFormat="1" applyFont="1" applyBorder="1" applyAlignment="1">
      <alignment horizontal="center" vertical="center" wrapText="1"/>
    </xf>
    <xf numFmtId="169" fontId="32" fillId="0" borderId="43" xfId="0" applyNumberFormat="1" applyFont="1" applyBorder="1" applyAlignment="1">
      <alignment horizontal="center" vertical="center" wrapText="1"/>
    </xf>
    <xf numFmtId="10" fontId="32" fillId="0" borderId="5" xfId="0" applyNumberFormat="1" applyFont="1" applyBorder="1" applyAlignment="1">
      <alignment horizontal="center" vertical="center" wrapText="1"/>
    </xf>
    <xf numFmtId="169" fontId="32" fillId="0" borderId="47" xfId="0" applyNumberFormat="1" applyFont="1" applyBorder="1" applyAlignment="1">
      <alignment horizontal="center" vertical="center" wrapText="1"/>
    </xf>
    <xf numFmtId="169" fontId="32" fillId="0" borderId="44" xfId="0" applyNumberFormat="1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46" xfId="0" applyNumberFormat="1" applyFont="1" applyBorder="1" applyAlignment="1">
      <alignment horizontal="center" vertical="center" wrapText="1"/>
    </xf>
    <xf numFmtId="3" fontId="32" fillId="0" borderId="43" xfId="0" applyNumberFormat="1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center" vertical="center" wrapText="1"/>
    </xf>
    <xf numFmtId="3" fontId="32" fillId="0" borderId="44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165" fontId="32" fillId="0" borderId="8" xfId="0" applyNumberFormat="1" applyFont="1" applyBorder="1" applyAlignment="1">
      <alignment horizontal="center" vertical="center"/>
    </xf>
    <xf numFmtId="165" fontId="32" fillId="0" borderId="37" xfId="0" applyNumberFormat="1" applyFont="1" applyBorder="1" applyAlignment="1">
      <alignment horizontal="center" vertical="center"/>
    </xf>
    <xf numFmtId="165" fontId="32" fillId="0" borderId="9" xfId="0" applyNumberFormat="1" applyFont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43" fillId="8" borderId="5" xfId="0" applyNumberFormat="1" applyFont="1" applyFill="1" applyBorder="1" applyAlignment="1">
      <alignment horizontal="center" vertical="center"/>
    </xf>
    <xf numFmtId="165" fontId="27" fillId="8" borderId="5" xfId="0" applyNumberFormat="1" applyFont="1" applyFill="1" applyBorder="1" applyAlignment="1">
      <alignment horizontal="center" vertical="center"/>
    </xf>
    <xf numFmtId="165" fontId="50" fillId="8" borderId="52" xfId="6" applyNumberFormat="1" applyFont="1" applyFill="1" applyBorder="1" applyAlignment="1">
      <alignment horizontal="center" vertical="center"/>
    </xf>
    <xf numFmtId="165" fontId="50" fillId="8" borderId="51" xfId="6" applyNumberFormat="1" applyFont="1" applyFill="1" applyBorder="1" applyAlignment="1">
      <alignment horizontal="center" vertical="center"/>
    </xf>
    <xf numFmtId="165" fontId="50" fillId="8" borderId="53" xfId="6" applyNumberFormat="1" applyFont="1" applyFill="1" applyBorder="1" applyAlignment="1">
      <alignment horizontal="center" vertical="center"/>
    </xf>
    <xf numFmtId="0" fontId="31" fillId="0" borderId="8" xfId="4" applyFont="1" applyBorder="1" applyAlignment="1">
      <alignment horizontal="center" vertical="center"/>
    </xf>
    <xf numFmtId="3" fontId="31" fillId="0" borderId="8" xfId="4" applyNumberFormat="1" applyFont="1" applyBorder="1" applyAlignment="1">
      <alignment horizontal="center" vertical="center"/>
    </xf>
    <xf numFmtId="0" fontId="31" fillId="0" borderId="37" xfId="4" applyFont="1" applyBorder="1" applyAlignment="1">
      <alignment horizontal="center" vertical="center"/>
    </xf>
    <xf numFmtId="3" fontId="31" fillId="0" borderId="9" xfId="4" applyNumberFormat="1" applyFont="1" applyBorder="1" applyAlignment="1">
      <alignment horizontal="center" vertical="center"/>
    </xf>
    <xf numFmtId="0" fontId="31" fillId="0" borderId="11" xfId="4" applyFont="1" applyBorder="1" applyAlignment="1">
      <alignment horizontal="center" vertical="center"/>
    </xf>
    <xf numFmtId="3" fontId="31" fillId="0" borderId="11" xfId="4" applyNumberFormat="1" applyFont="1" applyBorder="1" applyAlignment="1">
      <alignment horizontal="center" vertical="center"/>
    </xf>
    <xf numFmtId="0" fontId="31" fillId="0" borderId="38" xfId="4" applyFont="1" applyBorder="1" applyAlignment="1">
      <alignment horizontal="center" vertical="center"/>
    </xf>
    <xf numFmtId="3" fontId="31" fillId="0" borderId="12" xfId="4" applyNumberFormat="1" applyFont="1" applyBorder="1" applyAlignment="1">
      <alignment horizontal="center" vertical="center"/>
    </xf>
    <xf numFmtId="0" fontId="31" fillId="0" borderId="5" xfId="4" applyFont="1" applyBorder="1" applyAlignment="1">
      <alignment horizontal="center" vertical="center"/>
    </xf>
    <xf numFmtId="3" fontId="31" fillId="0" borderId="5" xfId="4" applyNumberFormat="1" applyFont="1" applyBorder="1" applyAlignment="1">
      <alignment horizontal="center" vertical="center"/>
    </xf>
    <xf numFmtId="0" fontId="31" fillId="0" borderId="39" xfId="4" applyFont="1" applyBorder="1" applyAlignment="1">
      <alignment horizontal="center" vertical="center"/>
    </xf>
    <xf numFmtId="3" fontId="31" fillId="0" borderId="6" xfId="4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2" fillId="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3" fontId="5" fillId="7" borderId="14" xfId="0" applyNumberFormat="1" applyFont="1" applyFill="1" applyBorder="1" applyAlignment="1">
      <alignment horizontal="center" vertical="center" wrapText="1"/>
    </xf>
    <xf numFmtId="3" fontId="5" fillId="7" borderId="65" xfId="0" applyNumberFormat="1" applyFont="1" applyFill="1" applyBorder="1" applyAlignment="1">
      <alignment horizontal="center" vertical="center" wrapText="1"/>
    </xf>
    <xf numFmtId="3" fontId="5" fillId="7" borderId="15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41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30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4" fontId="6" fillId="5" borderId="12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57" xfId="0" applyNumberFormat="1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/>
    </xf>
    <xf numFmtId="168" fontId="27" fillId="0" borderId="8" xfId="1" applyNumberFormat="1" applyFont="1" applyBorder="1" applyAlignment="1">
      <alignment horizontal="center" vertical="center"/>
    </xf>
    <xf numFmtId="168" fontId="27" fillId="0" borderId="41" xfId="1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38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4" fontId="27" fillId="0" borderId="39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center" vertical="center"/>
    </xf>
    <xf numFmtId="0" fontId="51" fillId="4" borderId="5" xfId="0" applyFont="1" applyFill="1" applyBorder="1" applyAlignment="1">
      <alignment horizontal="center" vertical="center"/>
    </xf>
    <xf numFmtId="0" fontId="42" fillId="4" borderId="30" xfId="0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4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0" fontId="0" fillId="0" borderId="0" xfId="0" applyAlignment="1"/>
    <xf numFmtId="0" fontId="36" fillId="0" borderId="2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42" fillId="4" borderId="16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36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 horizontal="center" vertical="center"/>
    </xf>
    <xf numFmtId="0" fontId="42" fillId="4" borderId="21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center" vertical="center"/>
    </xf>
    <xf numFmtId="0" fontId="42" fillId="4" borderId="24" xfId="0" applyFont="1" applyFill="1" applyBorder="1" applyAlignment="1">
      <alignment horizontal="center" vertical="center"/>
    </xf>
    <xf numFmtId="0" fontId="42" fillId="4" borderId="26" xfId="0" applyFont="1" applyFill="1" applyBorder="1" applyAlignment="1">
      <alignment horizontal="center" vertical="center"/>
    </xf>
    <xf numFmtId="0" fontId="42" fillId="4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3" fontId="20" fillId="6" borderId="19" xfId="0" applyNumberFormat="1" applyFont="1" applyFill="1" applyBorder="1" applyAlignment="1">
      <alignment horizontal="center" vertical="center" wrapText="1"/>
    </xf>
    <xf numFmtId="3" fontId="20" fillId="6" borderId="22" xfId="0" applyNumberFormat="1" applyFont="1" applyFill="1" applyBorder="1" applyAlignment="1">
      <alignment horizontal="center" vertical="center" wrapText="1"/>
    </xf>
    <xf numFmtId="3" fontId="20" fillId="6" borderId="11" xfId="0" applyNumberFormat="1" applyFont="1" applyFill="1" applyBorder="1" applyAlignment="1">
      <alignment horizontal="center" vertical="center" wrapText="1"/>
    </xf>
    <xf numFmtId="3" fontId="20" fillId="6" borderId="5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3" fontId="20" fillId="6" borderId="29" xfId="0" applyNumberFormat="1" applyFont="1" applyFill="1" applyBorder="1" applyAlignment="1">
      <alignment horizontal="center" vertical="center" wrapText="1"/>
    </xf>
    <xf numFmtId="3" fontId="20" fillId="6" borderId="30" xfId="0" applyNumberFormat="1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8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8" fillId="0" borderId="0" xfId="0" applyFont="1" applyFill="1" applyAlignment="1"/>
    <xf numFmtId="49" fontId="7" fillId="0" borderId="11" xfId="2" applyNumberFormat="1" applyFont="1" applyFill="1" applyBorder="1" applyAlignment="1">
      <alignment vertical="center"/>
    </xf>
    <xf numFmtId="0" fontId="10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10" fillId="0" borderId="0" xfId="2" applyFont="1" applyFill="1" applyAlignment="1">
      <alignment horizontal="left"/>
    </xf>
    <xf numFmtId="0" fontId="10" fillId="4" borderId="13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0" fontId="10" fillId="2" borderId="54" xfId="2" applyFont="1" applyFill="1" applyBorder="1" applyAlignment="1">
      <alignment horizontal="center" vertical="center" textRotation="90"/>
    </xf>
    <xf numFmtId="0" fontId="10" fillId="2" borderId="55" xfId="2" applyFont="1" applyFill="1" applyBorder="1" applyAlignment="1">
      <alignment horizontal="center" vertical="center" textRotation="90"/>
    </xf>
    <xf numFmtId="0" fontId="10" fillId="2" borderId="56" xfId="2" applyFont="1" applyFill="1" applyBorder="1" applyAlignment="1">
      <alignment horizontal="center" vertical="center" textRotation="90"/>
    </xf>
    <xf numFmtId="0" fontId="5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5" fillId="0" borderId="0" xfId="0" applyFont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5" fillId="2" borderId="18" xfId="0" applyFont="1" applyFill="1" applyBorder="1" applyAlignment="1">
      <alignment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51" fillId="2" borderId="27" xfId="0" applyFont="1" applyFill="1" applyBorder="1" applyAlignment="1">
      <alignment horizontal="center" vertical="center" wrapText="1"/>
    </xf>
    <xf numFmtId="0" fontId="51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40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5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2" xr:uid="{00000000-0005-0000-0000-000002000000}"/>
    <cellStyle name="Normální 3" xfId="4" xr:uid="{00000000-0005-0000-0000-000003000000}"/>
    <cellStyle name="Normální 4" xfId="5" xr:uid="{00000000-0005-0000-0000-000004000000}"/>
    <cellStyle name="Normální 4 2" xfId="8" xr:uid="{00000000-0005-0000-0000-000005000000}"/>
    <cellStyle name="Normální 5" xfId="6" xr:uid="{00000000-0005-0000-0000-000006000000}"/>
    <cellStyle name="normální_OIK" xfId="3" xr:uid="{00000000-0005-0000-0000-000007000000}"/>
    <cellStyle name="normální_OIK 2" xfId="7" xr:uid="{00000000-0005-0000-0000-000008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zoomScale="120" zoomScaleNormal="120" workbookViewId="0">
      <selection activeCell="J6" sqref="J6"/>
    </sheetView>
  </sheetViews>
  <sheetFormatPr defaultRowHeight="12.75"/>
  <cols>
    <col min="1" max="1" width="37.42578125" style="2" customWidth="1"/>
    <col min="2" max="3" width="12" style="4" customWidth="1"/>
    <col min="4" max="4" width="12" style="2" customWidth="1"/>
    <col min="5" max="5" width="10.85546875" style="2" customWidth="1"/>
    <col min="6" max="16384" width="9.140625" style="2"/>
  </cols>
  <sheetData>
    <row r="1" spans="1:9" ht="20.25" customHeight="1">
      <c r="A1" s="814" t="s">
        <v>558</v>
      </c>
      <c r="B1" s="814"/>
      <c r="C1" s="814"/>
      <c r="D1" s="814"/>
    </row>
    <row r="2" spans="1:9" ht="13.5" thickBot="1">
      <c r="B2" s="287"/>
      <c r="C2" s="287"/>
      <c r="D2" s="282"/>
    </row>
    <row r="3" spans="1:9" ht="17.100000000000001" customHeight="1" thickBot="1">
      <c r="A3" s="283"/>
      <c r="B3" s="286">
        <v>2019</v>
      </c>
      <c r="C3" s="286">
        <v>2020</v>
      </c>
      <c r="D3" s="286">
        <v>2021</v>
      </c>
      <c r="E3" s="278">
        <v>2022</v>
      </c>
    </row>
    <row r="4" spans="1:9" ht="27.95" customHeight="1">
      <c r="A4" s="202" t="s">
        <v>434</v>
      </c>
      <c r="B4" s="203"/>
      <c r="C4" s="203" t="s">
        <v>770</v>
      </c>
      <c r="D4" s="1041">
        <v>4</v>
      </c>
      <c r="E4" s="1037">
        <v>7</v>
      </c>
    </row>
    <row r="5" spans="1:9" ht="27.95" customHeight="1">
      <c r="A5" s="194" t="s">
        <v>769</v>
      </c>
      <c r="B5" s="128">
        <v>144</v>
      </c>
      <c r="C5" s="128">
        <v>118</v>
      </c>
      <c r="D5" s="128">
        <v>120</v>
      </c>
      <c r="E5" s="1038">
        <v>125</v>
      </c>
    </row>
    <row r="6" spans="1:9" ht="27.95" customHeight="1">
      <c r="A6" s="194" t="s">
        <v>435</v>
      </c>
      <c r="B6" s="129" t="s">
        <v>755</v>
      </c>
      <c r="C6" s="129" t="s">
        <v>675</v>
      </c>
      <c r="D6" s="610">
        <v>12600</v>
      </c>
      <c r="E6" s="1039">
        <v>12600</v>
      </c>
    </row>
    <row r="7" spans="1:9" ht="27.95" customHeight="1" thickBot="1">
      <c r="A7" s="195" t="s">
        <v>436</v>
      </c>
      <c r="B7" s="196" t="s">
        <v>635</v>
      </c>
      <c r="C7" s="196" t="s">
        <v>635</v>
      </c>
      <c r="D7" s="196">
        <v>2</v>
      </c>
      <c r="E7" s="1040">
        <v>2</v>
      </c>
    </row>
    <row r="8" spans="1:9" ht="23.25" customHeight="1"/>
    <row r="9" spans="1:9" s="1" customFormat="1">
      <c r="A9" s="532" t="s">
        <v>573</v>
      </c>
    </row>
    <row r="10" spans="1:9" s="1" customFormat="1" ht="7.5" customHeight="1" thickBot="1">
      <c r="B10" s="290"/>
      <c r="C10" s="290"/>
      <c r="D10" s="290"/>
    </row>
    <row r="11" spans="1:9" ht="17.100000000000001" customHeight="1" thickBot="1">
      <c r="A11" s="284"/>
      <c r="B11" s="289">
        <v>2019</v>
      </c>
      <c r="C11" s="289">
        <v>2020</v>
      </c>
      <c r="D11" s="289">
        <v>2021</v>
      </c>
      <c r="E11" s="288">
        <v>2022</v>
      </c>
    </row>
    <row r="12" spans="1:9" ht="17.100000000000001" customHeight="1">
      <c r="A12" s="204" t="s">
        <v>536</v>
      </c>
      <c r="B12" s="205">
        <v>25</v>
      </c>
      <c r="C12" s="279">
        <v>5</v>
      </c>
      <c r="D12" s="1045">
        <v>5</v>
      </c>
      <c r="E12" s="1042">
        <v>11</v>
      </c>
    </row>
    <row r="13" spans="1:9" ht="17.100000000000001" customHeight="1">
      <c r="A13" s="197" t="s">
        <v>439</v>
      </c>
      <c r="B13" s="53">
        <v>148</v>
      </c>
      <c r="C13" s="53">
        <v>68</v>
      </c>
      <c r="D13" s="1046">
        <v>133</v>
      </c>
      <c r="E13" s="320">
        <v>178</v>
      </c>
    </row>
    <row r="14" spans="1:9" ht="17.100000000000001" customHeight="1">
      <c r="A14" s="197" t="s">
        <v>440</v>
      </c>
      <c r="B14" s="53">
        <v>1</v>
      </c>
      <c r="C14" s="53">
        <v>2</v>
      </c>
      <c r="D14" s="1046">
        <v>0</v>
      </c>
      <c r="E14" s="320">
        <v>0</v>
      </c>
    </row>
    <row r="15" spans="1:9" ht="17.100000000000001" customHeight="1">
      <c r="A15" s="197" t="s">
        <v>617</v>
      </c>
      <c r="B15" s="53">
        <v>3</v>
      </c>
      <c r="C15" s="53">
        <v>0</v>
      </c>
      <c r="D15" s="1046">
        <v>0</v>
      </c>
      <c r="E15" s="320">
        <v>4</v>
      </c>
      <c r="I15" s="8"/>
    </row>
    <row r="16" spans="1:9" ht="25.5">
      <c r="A16" s="197" t="s">
        <v>754</v>
      </c>
      <c r="B16" s="53">
        <v>1</v>
      </c>
      <c r="C16" s="53">
        <v>1</v>
      </c>
      <c r="D16" s="1046">
        <v>0</v>
      </c>
      <c r="E16" s="320">
        <v>1</v>
      </c>
    </row>
    <row r="17" spans="1:5" ht="16.5" customHeight="1">
      <c r="A17" s="815" t="s">
        <v>441</v>
      </c>
      <c r="B17" s="9" t="s">
        <v>442</v>
      </c>
      <c r="C17" s="9" t="s">
        <v>442</v>
      </c>
      <c r="D17" s="1047" t="s">
        <v>442</v>
      </c>
      <c r="E17" s="1043" t="s">
        <v>442</v>
      </c>
    </row>
    <row r="18" spans="1:5" ht="15" customHeight="1">
      <c r="A18" s="815"/>
      <c r="B18" s="9" t="s">
        <v>537</v>
      </c>
      <c r="C18" s="9" t="s">
        <v>537</v>
      </c>
      <c r="D18" s="1047" t="s">
        <v>537</v>
      </c>
      <c r="E18" s="1043" t="s">
        <v>537</v>
      </c>
    </row>
    <row r="19" spans="1:5" ht="15.75" customHeight="1">
      <c r="A19" s="815"/>
      <c r="B19" s="9" t="s">
        <v>443</v>
      </c>
      <c r="C19" s="9" t="s">
        <v>443</v>
      </c>
      <c r="D19" s="1047" t="s">
        <v>443</v>
      </c>
      <c r="E19" s="1043" t="s">
        <v>443</v>
      </c>
    </row>
    <row r="20" spans="1:5" ht="15" customHeight="1">
      <c r="A20" s="815"/>
      <c r="B20" s="9" t="s">
        <v>444</v>
      </c>
      <c r="C20" s="9" t="s">
        <v>444</v>
      </c>
      <c r="D20" s="1047" t="s">
        <v>444</v>
      </c>
      <c r="E20" s="1043" t="s">
        <v>444</v>
      </c>
    </row>
    <row r="21" spans="1:5" ht="18.75" customHeight="1" thickBot="1">
      <c r="A21" s="816"/>
      <c r="B21" s="199" t="s">
        <v>445</v>
      </c>
      <c r="C21" s="199" t="s">
        <v>445</v>
      </c>
      <c r="D21" s="1048" t="s">
        <v>445</v>
      </c>
      <c r="E21" s="1044" t="s">
        <v>445</v>
      </c>
    </row>
    <row r="22" spans="1:5" ht="15" customHeight="1">
      <c r="A22" s="10"/>
    </row>
    <row r="23" spans="1:5">
      <c r="A23" s="11"/>
    </row>
  </sheetData>
  <mergeCells count="2">
    <mergeCell ref="A1:D1"/>
    <mergeCell ref="A17:A21"/>
  </mergeCells>
  <phoneticPr fontId="0" type="noConversion"/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38"/>
  <sheetViews>
    <sheetView topLeftCell="A115" workbookViewId="0">
      <selection activeCell="K32" sqref="K32"/>
    </sheetView>
  </sheetViews>
  <sheetFormatPr defaultColWidth="9.140625" defaultRowHeight="12.75"/>
  <cols>
    <col min="1" max="1" width="42.85546875" style="77" customWidth="1"/>
    <col min="2" max="2" width="17.5703125" style="39" customWidth="1"/>
    <col min="3" max="3" width="13.5703125" style="39" bestFit="1" customWidth="1"/>
    <col min="4" max="4" width="13.42578125" style="39" customWidth="1"/>
    <col min="5" max="5" width="13.5703125" style="39" bestFit="1" customWidth="1"/>
    <col min="6" max="6" width="10.85546875" style="39" customWidth="1"/>
    <col min="7" max="7" width="14.7109375" style="39" customWidth="1"/>
    <col min="8" max="8" width="7.85546875" style="39" customWidth="1"/>
    <col min="9" max="9" width="12.7109375" style="39" customWidth="1"/>
    <col min="10" max="10" width="9.140625" style="39"/>
    <col min="11" max="11" width="13.42578125" style="39" customWidth="1"/>
    <col min="12" max="16384" width="9.140625" style="39"/>
  </cols>
  <sheetData>
    <row r="1" spans="1:5">
      <c r="A1" s="854" t="s">
        <v>585</v>
      </c>
      <c r="B1" s="854"/>
    </row>
    <row r="2" spans="1:5" ht="13.5" thickBot="1"/>
    <row r="3" spans="1:5" ht="17.100000000000001" customHeight="1" thickBot="1">
      <c r="A3" s="240" t="s">
        <v>717</v>
      </c>
      <c r="B3" s="220">
        <v>2020</v>
      </c>
      <c r="C3" s="220">
        <v>2021</v>
      </c>
      <c r="D3" s="318">
        <v>2022</v>
      </c>
    </row>
    <row r="4" spans="1:5" ht="17.100000000000001" customHeight="1">
      <c r="A4" s="569" t="s">
        <v>217</v>
      </c>
      <c r="B4" s="279">
        <v>16</v>
      </c>
      <c r="C4" s="279">
        <v>29</v>
      </c>
      <c r="D4" s="570">
        <v>9</v>
      </c>
    </row>
    <row r="5" spans="1:5" ht="17.100000000000001" customHeight="1">
      <c r="A5" s="546" t="s">
        <v>694</v>
      </c>
      <c r="B5" s="53">
        <v>0</v>
      </c>
      <c r="C5" s="53">
        <v>36</v>
      </c>
      <c r="D5" s="571">
        <v>7</v>
      </c>
    </row>
    <row r="6" spans="1:5" ht="17.100000000000001" customHeight="1">
      <c r="A6" s="546" t="s">
        <v>218</v>
      </c>
      <c r="B6" s="7">
        <v>8</v>
      </c>
      <c r="C6" s="7">
        <v>12</v>
      </c>
      <c r="D6" s="572">
        <v>2</v>
      </c>
    </row>
    <row r="7" spans="1:5" ht="17.100000000000001" customHeight="1">
      <c r="A7" s="546" t="s">
        <v>219</v>
      </c>
      <c r="B7" s="53">
        <v>8</v>
      </c>
      <c r="C7" s="53">
        <v>17</v>
      </c>
      <c r="D7" s="571">
        <v>16</v>
      </c>
    </row>
    <row r="8" spans="1:5" ht="17.100000000000001" customHeight="1">
      <c r="A8" s="546" t="s">
        <v>220</v>
      </c>
      <c r="B8" s="53">
        <v>3</v>
      </c>
      <c r="C8" s="53">
        <v>2</v>
      </c>
      <c r="D8" s="571">
        <v>1</v>
      </c>
    </row>
    <row r="9" spans="1:5" ht="17.100000000000001" customHeight="1">
      <c r="A9" s="546" t="s">
        <v>695</v>
      </c>
      <c r="B9" s="53">
        <v>0</v>
      </c>
      <c r="C9" s="53">
        <v>0</v>
      </c>
      <c r="D9" s="571">
        <v>0</v>
      </c>
    </row>
    <row r="10" spans="1:5" ht="17.100000000000001" customHeight="1">
      <c r="A10" s="546" t="s">
        <v>221</v>
      </c>
      <c r="B10" s="53">
        <v>36</v>
      </c>
      <c r="C10" s="53">
        <v>51</v>
      </c>
      <c r="D10" s="571">
        <v>40</v>
      </c>
    </row>
    <row r="11" spans="1:5" ht="17.100000000000001" customHeight="1">
      <c r="A11" s="546" t="s">
        <v>690</v>
      </c>
      <c r="B11" s="53">
        <v>26</v>
      </c>
      <c r="C11" s="53">
        <v>24</v>
      </c>
      <c r="D11" s="571">
        <v>22</v>
      </c>
      <c r="E11" s="107"/>
    </row>
    <row r="12" spans="1:5" ht="17.100000000000001" customHeight="1">
      <c r="A12" s="546" t="s">
        <v>222</v>
      </c>
      <c r="B12" s="53">
        <v>32</v>
      </c>
      <c r="C12" s="53">
        <v>35</v>
      </c>
      <c r="D12" s="571">
        <v>32</v>
      </c>
    </row>
    <row r="13" spans="1:5" ht="17.100000000000001" customHeight="1">
      <c r="A13" s="546" t="s">
        <v>223</v>
      </c>
      <c r="B13" s="53">
        <v>3</v>
      </c>
      <c r="C13" s="53">
        <v>2</v>
      </c>
      <c r="D13" s="571">
        <v>2</v>
      </c>
    </row>
    <row r="14" spans="1:5" ht="17.100000000000001" customHeight="1">
      <c r="A14" s="546" t="s">
        <v>641</v>
      </c>
      <c r="B14" s="53">
        <v>32</v>
      </c>
      <c r="C14" s="53">
        <v>36</v>
      </c>
      <c r="D14" s="573">
        <v>35</v>
      </c>
    </row>
    <row r="15" spans="1:5" ht="17.100000000000001" customHeight="1">
      <c r="A15" s="546" t="s">
        <v>224</v>
      </c>
      <c r="B15" s="53">
        <v>35</v>
      </c>
      <c r="C15" s="53">
        <v>32</v>
      </c>
      <c r="D15" s="571">
        <v>38</v>
      </c>
    </row>
    <row r="16" spans="1:5" ht="17.100000000000001" customHeight="1">
      <c r="A16" s="555" t="s">
        <v>225</v>
      </c>
      <c r="B16" s="53">
        <v>33</v>
      </c>
      <c r="C16" s="53">
        <v>26</v>
      </c>
      <c r="D16" s="571">
        <v>31</v>
      </c>
    </row>
    <row r="17" spans="1:7" ht="17.100000000000001" customHeight="1">
      <c r="A17" s="546" t="s">
        <v>226</v>
      </c>
      <c r="B17" s="53">
        <v>3</v>
      </c>
      <c r="C17" s="53">
        <v>4</v>
      </c>
      <c r="D17" s="571">
        <v>5</v>
      </c>
    </row>
    <row r="18" spans="1:7" ht="17.100000000000001" customHeight="1">
      <c r="A18" s="546" t="s">
        <v>227</v>
      </c>
      <c r="B18" s="53">
        <v>8</v>
      </c>
      <c r="C18" s="53">
        <v>28</v>
      </c>
      <c r="D18" s="573">
        <v>31</v>
      </c>
    </row>
    <row r="19" spans="1:7" ht="17.100000000000001" customHeight="1">
      <c r="A19" s="546" t="s">
        <v>228</v>
      </c>
      <c r="B19" s="53">
        <v>138</v>
      </c>
      <c r="C19" s="53">
        <v>75</v>
      </c>
      <c r="D19" s="571">
        <v>92</v>
      </c>
    </row>
    <row r="20" spans="1:7" ht="17.100000000000001" customHeight="1" thickBot="1">
      <c r="A20" s="547" t="s">
        <v>773</v>
      </c>
      <c r="B20" s="159">
        <v>15</v>
      </c>
      <c r="C20" s="159">
        <v>38</v>
      </c>
      <c r="D20" s="574">
        <v>14</v>
      </c>
    </row>
    <row r="21" spans="1:7" ht="17.100000000000001" customHeight="1" thickBot="1">
      <c r="A21" s="575" t="s">
        <v>642</v>
      </c>
      <c r="B21" s="576">
        <f>SUM(B4:B19)</f>
        <v>381</v>
      </c>
      <c r="C21" s="576">
        <f>SUM(C4:C20)</f>
        <v>447</v>
      </c>
      <c r="D21" s="577">
        <v>348</v>
      </c>
    </row>
    <row r="22" spans="1:7" ht="13.5" thickBot="1"/>
    <row r="23" spans="1:7" ht="17.100000000000001" customHeight="1">
      <c r="A23" s="156" t="s">
        <v>229</v>
      </c>
      <c r="B23" s="963">
        <v>2020</v>
      </c>
      <c r="C23" s="964"/>
      <c r="D23" s="966">
        <v>2021</v>
      </c>
      <c r="E23" s="966"/>
      <c r="F23" s="964">
        <v>2022</v>
      </c>
      <c r="G23" s="965"/>
    </row>
    <row r="24" spans="1:7" ht="17.100000000000001" customHeight="1" thickBot="1">
      <c r="A24" s="253" t="s">
        <v>230</v>
      </c>
      <c r="B24" s="541" t="s">
        <v>35</v>
      </c>
      <c r="C24" s="541" t="s">
        <v>231</v>
      </c>
      <c r="D24" s="541" t="s">
        <v>35</v>
      </c>
      <c r="E24" s="541" t="s">
        <v>231</v>
      </c>
      <c r="F24" s="542" t="s">
        <v>35</v>
      </c>
      <c r="G24" s="543" t="s">
        <v>231</v>
      </c>
    </row>
    <row r="25" spans="1:7" ht="17.100000000000001" customHeight="1">
      <c r="A25" s="3" t="s">
        <v>232</v>
      </c>
      <c r="B25" s="205">
        <v>2</v>
      </c>
      <c r="C25" s="535">
        <v>31400</v>
      </c>
      <c r="D25" s="205">
        <v>2</v>
      </c>
      <c r="E25" s="535">
        <v>135610</v>
      </c>
      <c r="F25" s="322"/>
      <c r="G25" s="579"/>
    </row>
    <row r="26" spans="1:7" ht="17.100000000000001" customHeight="1">
      <c r="A26" s="555" t="s">
        <v>233</v>
      </c>
      <c r="B26" s="53">
        <v>3</v>
      </c>
      <c r="C26" s="536">
        <v>555310</v>
      </c>
      <c r="D26" s="53"/>
      <c r="E26" s="536"/>
      <c r="F26" s="322"/>
      <c r="G26" s="580"/>
    </row>
    <row r="27" spans="1:7" ht="17.100000000000001" customHeight="1">
      <c r="A27" s="555" t="s">
        <v>234</v>
      </c>
      <c r="B27" s="53"/>
      <c r="C27" s="536"/>
      <c r="D27" s="53"/>
      <c r="E27" s="536"/>
      <c r="F27" s="322"/>
      <c r="G27" s="580"/>
    </row>
    <row r="28" spans="1:7" ht="17.100000000000001" customHeight="1">
      <c r="A28" s="555" t="s">
        <v>235</v>
      </c>
      <c r="B28" s="53"/>
      <c r="C28" s="536"/>
      <c r="D28" s="53">
        <v>1</v>
      </c>
      <c r="E28" s="536">
        <v>12972</v>
      </c>
      <c r="F28" s="322"/>
      <c r="G28" s="580"/>
    </row>
    <row r="29" spans="1:7" ht="17.100000000000001" customHeight="1">
      <c r="A29" s="555" t="s">
        <v>236</v>
      </c>
      <c r="B29" s="53">
        <v>3</v>
      </c>
      <c r="C29" s="536">
        <v>310400</v>
      </c>
      <c r="D29" s="53">
        <v>3</v>
      </c>
      <c r="E29" s="536">
        <v>408300</v>
      </c>
      <c r="F29" s="322"/>
      <c r="G29" s="580"/>
    </row>
    <row r="30" spans="1:7" ht="17.100000000000001" customHeight="1">
      <c r="A30" s="555" t="s">
        <v>237</v>
      </c>
      <c r="B30" s="53"/>
      <c r="C30" s="536"/>
      <c r="D30" s="53">
        <v>6</v>
      </c>
      <c r="E30" s="536">
        <v>55340</v>
      </c>
      <c r="F30" s="322"/>
      <c r="G30" s="580"/>
    </row>
    <row r="31" spans="1:7" ht="17.100000000000001" customHeight="1">
      <c r="A31" s="555" t="s">
        <v>238</v>
      </c>
      <c r="B31" s="53"/>
      <c r="C31" s="53"/>
      <c r="D31" s="53"/>
      <c r="E31" s="53"/>
      <c r="F31" s="322"/>
      <c r="G31" s="581"/>
    </row>
    <row r="32" spans="1:7" ht="17.100000000000001" customHeight="1">
      <c r="A32" s="555" t="s">
        <v>239</v>
      </c>
      <c r="B32" s="53"/>
      <c r="C32" s="536"/>
      <c r="D32" s="53">
        <v>1</v>
      </c>
      <c r="E32" s="536">
        <v>12276</v>
      </c>
      <c r="F32" s="322"/>
      <c r="G32" s="580"/>
    </row>
    <row r="33" spans="1:7" ht="17.100000000000001" customHeight="1">
      <c r="A33" s="555" t="s">
        <v>240</v>
      </c>
      <c r="B33" s="53"/>
      <c r="C33" s="53"/>
      <c r="D33" s="53"/>
      <c r="E33" s="53"/>
      <c r="F33" s="322"/>
      <c r="G33" s="581"/>
    </row>
    <row r="34" spans="1:7" ht="17.100000000000001" customHeight="1" thickBot="1">
      <c r="A34" s="582" t="s">
        <v>241</v>
      </c>
      <c r="B34" s="583"/>
      <c r="C34" s="584"/>
      <c r="D34" s="583"/>
      <c r="E34" s="584"/>
      <c r="F34" s="585"/>
      <c r="G34" s="586"/>
    </row>
    <row r="35" spans="1:7" ht="17.100000000000001" customHeight="1" thickBot="1">
      <c r="A35" s="587" t="s">
        <v>242</v>
      </c>
      <c r="B35" s="588">
        <f>SUM(B25:B34)</f>
        <v>8</v>
      </c>
      <c r="C35" s="589">
        <f>SUM(C25:C34)</f>
        <v>897110</v>
      </c>
      <c r="D35" s="588">
        <f>SUM(D25:D34)</f>
        <v>13</v>
      </c>
      <c r="E35" s="589">
        <f>SUM(E25:E34)</f>
        <v>624498</v>
      </c>
      <c r="F35" s="590">
        <v>0</v>
      </c>
      <c r="G35" s="591"/>
    </row>
    <row r="36" spans="1:7" ht="13.5" thickBot="1">
      <c r="A36" s="109"/>
      <c r="B36" s="107"/>
      <c r="C36" s="107"/>
      <c r="D36" s="107"/>
      <c r="E36" s="78"/>
      <c r="F36" s="107"/>
      <c r="G36" s="107"/>
    </row>
    <row r="37" spans="1:7" ht="48.75" customHeight="1" thickBot="1">
      <c r="A37" s="254" t="s">
        <v>693</v>
      </c>
      <c r="B37" s="255">
        <v>2020</v>
      </c>
      <c r="C37" s="255">
        <v>2021</v>
      </c>
      <c r="D37" s="323">
        <v>2022</v>
      </c>
    </row>
    <row r="38" spans="1:7" ht="25.5">
      <c r="A38" s="3" t="s">
        <v>696</v>
      </c>
      <c r="B38" s="205">
        <v>95</v>
      </c>
      <c r="C38" s="279">
        <v>93</v>
      </c>
      <c r="D38" s="319">
        <v>130</v>
      </c>
    </row>
    <row r="39" spans="1:7" ht="17.100000000000001" customHeight="1">
      <c r="A39" s="555" t="s">
        <v>627</v>
      </c>
      <c r="B39" s="53">
        <v>11</v>
      </c>
      <c r="C39" s="53">
        <v>16</v>
      </c>
      <c r="D39" s="320">
        <v>8</v>
      </c>
    </row>
    <row r="40" spans="1:7" ht="17.100000000000001" customHeight="1">
      <c r="A40" s="555" t="s">
        <v>686</v>
      </c>
      <c r="B40" s="53">
        <v>27</v>
      </c>
      <c r="C40" s="53">
        <v>15</v>
      </c>
      <c r="D40" s="320">
        <v>33</v>
      </c>
    </row>
    <row r="41" spans="1:7" ht="25.5">
      <c r="A41" s="555" t="s">
        <v>697</v>
      </c>
      <c r="B41" s="53">
        <v>1</v>
      </c>
      <c r="C41" s="53">
        <v>1</v>
      </c>
      <c r="D41" s="320">
        <v>2</v>
      </c>
    </row>
    <row r="42" spans="1:7" ht="17.100000000000001" customHeight="1">
      <c r="A42" s="555" t="s">
        <v>663</v>
      </c>
      <c r="B42" s="53">
        <v>0</v>
      </c>
      <c r="C42" s="53">
        <v>41</v>
      </c>
      <c r="D42" s="320">
        <v>0</v>
      </c>
    </row>
    <row r="43" spans="1:7" ht="17.100000000000001" customHeight="1">
      <c r="A43" s="555" t="s">
        <v>790</v>
      </c>
      <c r="B43" s="98" t="s">
        <v>747</v>
      </c>
      <c r="C43" s="53">
        <v>1</v>
      </c>
      <c r="D43" s="320">
        <v>0</v>
      </c>
    </row>
    <row r="44" spans="1:7" ht="25.5">
      <c r="A44" s="555" t="s">
        <v>698</v>
      </c>
      <c r="B44" s="53">
        <v>33</v>
      </c>
      <c r="C44" s="53">
        <v>48</v>
      </c>
      <c r="D44" s="320">
        <v>39</v>
      </c>
    </row>
    <row r="45" spans="1:7">
      <c r="A45" s="555" t="s">
        <v>791</v>
      </c>
      <c r="B45" s="98" t="s">
        <v>747</v>
      </c>
      <c r="C45" s="53">
        <v>1</v>
      </c>
      <c r="D45" s="578" t="s">
        <v>747</v>
      </c>
    </row>
    <row r="46" spans="1:7" ht="17.100000000000001" customHeight="1">
      <c r="A46" s="555" t="s">
        <v>699</v>
      </c>
      <c r="B46" s="53">
        <v>54</v>
      </c>
      <c r="C46" s="53">
        <v>64</v>
      </c>
      <c r="D46" s="320">
        <v>63</v>
      </c>
    </row>
    <row r="47" spans="1:7" ht="17.100000000000001" customHeight="1" thickBot="1">
      <c r="A47" s="582" t="s">
        <v>243</v>
      </c>
      <c r="B47" s="583">
        <v>94</v>
      </c>
      <c r="C47" s="583">
        <v>55</v>
      </c>
      <c r="D47" s="592">
        <v>63</v>
      </c>
    </row>
    <row r="48" spans="1:7" ht="17.100000000000001" customHeight="1" thickBot="1">
      <c r="A48" s="587" t="s">
        <v>244</v>
      </c>
      <c r="B48" s="588">
        <f>SUM(B38:B47)</f>
        <v>315</v>
      </c>
      <c r="C48" s="588">
        <f>SUM(C38:C47)</f>
        <v>335</v>
      </c>
      <c r="D48" s="593">
        <f>SUM(D38:D47)</f>
        <v>338</v>
      </c>
    </row>
    <row r="50" spans="1:7" ht="13.5" thickBot="1">
      <c r="A50" s="109"/>
      <c r="B50" s="107"/>
      <c r="C50" s="79"/>
      <c r="D50" s="107"/>
      <c r="E50" s="107"/>
    </row>
    <row r="51" spans="1:7" ht="17.100000000000001" customHeight="1" thickBot="1">
      <c r="A51" s="254" t="s">
        <v>245</v>
      </c>
      <c r="B51" s="220">
        <v>2020</v>
      </c>
      <c r="C51" s="220">
        <v>2021</v>
      </c>
      <c r="D51" s="318">
        <v>2022</v>
      </c>
    </row>
    <row r="52" spans="1:7" ht="17.100000000000001" customHeight="1">
      <c r="A52" s="256" t="s">
        <v>246</v>
      </c>
      <c r="B52" s="205">
        <v>0</v>
      </c>
      <c r="C52" s="205">
        <v>1</v>
      </c>
      <c r="D52" s="319">
        <v>0</v>
      </c>
    </row>
    <row r="53" spans="1:7" ht="17.100000000000001" customHeight="1">
      <c r="A53" s="158" t="s">
        <v>247</v>
      </c>
      <c r="B53" s="53">
        <v>0</v>
      </c>
      <c r="C53" s="53">
        <v>36</v>
      </c>
      <c r="D53" s="320">
        <v>5</v>
      </c>
    </row>
    <row r="54" spans="1:7" ht="26.25" thickBot="1">
      <c r="A54" s="594" t="s">
        <v>248</v>
      </c>
      <c r="B54" s="583">
        <v>0</v>
      </c>
      <c r="C54" s="583">
        <v>1</v>
      </c>
      <c r="D54" s="592">
        <v>0</v>
      </c>
    </row>
    <row r="55" spans="1:7" ht="17.100000000000001" customHeight="1" thickBot="1">
      <c r="A55" s="595" t="s">
        <v>249</v>
      </c>
      <c r="B55" s="589">
        <v>0</v>
      </c>
      <c r="C55" s="589">
        <v>31780070</v>
      </c>
      <c r="D55" s="591">
        <v>15826300</v>
      </c>
    </row>
    <row r="56" spans="1:7" ht="13.5" thickBot="1"/>
    <row r="57" spans="1:7" ht="26.25" customHeight="1" thickBot="1">
      <c r="A57" s="254" t="s">
        <v>250</v>
      </c>
      <c r="B57" s="220">
        <v>2020</v>
      </c>
      <c r="C57" s="220">
        <v>2021</v>
      </c>
      <c r="D57" s="318">
        <v>2022</v>
      </c>
      <c r="G57" s="4"/>
    </row>
    <row r="58" spans="1:7" ht="24.75" customHeight="1">
      <c r="A58" s="217" t="s">
        <v>676</v>
      </c>
      <c r="B58" s="205">
        <v>268</v>
      </c>
      <c r="C58" s="205">
        <v>153</v>
      </c>
      <c r="D58" s="319">
        <v>271</v>
      </c>
    </row>
    <row r="59" spans="1:7" ht="25.5">
      <c r="A59" s="555" t="s">
        <v>677</v>
      </c>
      <c r="B59" s="53">
        <v>268</v>
      </c>
      <c r="C59" s="53">
        <v>151</v>
      </c>
      <c r="D59" s="320">
        <v>271</v>
      </c>
    </row>
    <row r="60" spans="1:7" ht="26.25" thickBot="1">
      <c r="A60" s="558" t="s">
        <v>678</v>
      </c>
      <c r="B60" s="159">
        <v>0</v>
      </c>
      <c r="C60" s="159">
        <v>2</v>
      </c>
      <c r="D60" s="324">
        <v>0</v>
      </c>
    </row>
    <row r="61" spans="1:7" ht="13.5" thickBot="1"/>
    <row r="62" spans="1:7" ht="20.25" customHeight="1" thickBot="1">
      <c r="A62" s="257"/>
      <c r="B62" s="220">
        <v>2020</v>
      </c>
      <c r="C62" s="221">
        <v>2021</v>
      </c>
      <c r="D62" s="221">
        <v>2022</v>
      </c>
    </row>
    <row r="63" spans="1:7" ht="25.5">
      <c r="A63" s="217" t="s">
        <v>679</v>
      </c>
      <c r="B63" s="215">
        <v>39</v>
      </c>
      <c r="C63" s="327">
        <v>35</v>
      </c>
      <c r="D63" s="325">
        <v>57</v>
      </c>
    </row>
    <row r="64" spans="1:7" ht="27.75" customHeight="1">
      <c r="A64" s="52" t="s">
        <v>700</v>
      </c>
      <c r="B64" s="7">
        <v>9</v>
      </c>
      <c r="C64" s="7">
        <v>5</v>
      </c>
      <c r="D64" s="321">
        <v>9</v>
      </c>
    </row>
    <row r="65" spans="1:4" ht="26.25" customHeight="1">
      <c r="A65" s="52" t="s">
        <v>792</v>
      </c>
      <c r="B65" s="7">
        <v>19</v>
      </c>
      <c r="C65" s="7">
        <v>14</v>
      </c>
      <c r="D65" s="321">
        <v>19</v>
      </c>
    </row>
    <row r="66" spans="1:4" ht="17.100000000000001" customHeight="1">
      <c r="A66" s="52" t="s">
        <v>748</v>
      </c>
      <c r="B66" s="7">
        <v>2</v>
      </c>
      <c r="C66" s="7">
        <v>7</v>
      </c>
      <c r="D66" s="321">
        <v>7</v>
      </c>
    </row>
    <row r="67" spans="1:4" ht="17.100000000000001" customHeight="1">
      <c r="A67" s="52" t="s">
        <v>795</v>
      </c>
      <c r="B67" s="7">
        <v>0</v>
      </c>
      <c r="C67" s="7">
        <v>0</v>
      </c>
      <c r="D67" s="321">
        <v>1</v>
      </c>
    </row>
    <row r="68" spans="1:4" ht="17.100000000000001" customHeight="1">
      <c r="A68" s="52" t="s">
        <v>691</v>
      </c>
      <c r="B68" s="7">
        <v>7</v>
      </c>
      <c r="C68" s="7">
        <v>9</v>
      </c>
      <c r="D68" s="321">
        <v>5</v>
      </c>
    </row>
    <row r="69" spans="1:4" ht="17.100000000000001" customHeight="1">
      <c r="A69" s="52" t="s">
        <v>692</v>
      </c>
      <c r="B69" s="7">
        <v>18</v>
      </c>
      <c r="C69" s="7">
        <v>8</v>
      </c>
      <c r="D69" s="321">
        <v>15</v>
      </c>
    </row>
    <row r="70" spans="1:4" ht="17.100000000000001" customHeight="1">
      <c r="A70" s="52" t="s">
        <v>251</v>
      </c>
      <c r="B70" s="7">
        <v>19</v>
      </c>
      <c r="C70" s="7">
        <v>12</v>
      </c>
      <c r="D70" s="321">
        <v>28</v>
      </c>
    </row>
    <row r="71" spans="1:4" ht="17.100000000000001" customHeight="1">
      <c r="A71" s="52" t="s">
        <v>796</v>
      </c>
      <c r="B71" s="7">
        <v>10</v>
      </c>
      <c r="C71" s="7">
        <v>6</v>
      </c>
      <c r="D71" s="321">
        <v>8</v>
      </c>
    </row>
    <row r="72" spans="1:4" ht="17.100000000000001" customHeight="1" thickBot="1">
      <c r="A72" s="558" t="s">
        <v>252</v>
      </c>
      <c r="B72" s="54">
        <v>15</v>
      </c>
      <c r="C72" s="54">
        <v>0</v>
      </c>
      <c r="D72" s="326">
        <v>11</v>
      </c>
    </row>
    <row r="73" spans="1:4">
      <c r="A73" s="109"/>
      <c r="B73" s="107"/>
      <c r="C73" s="80" t="s">
        <v>520</v>
      </c>
      <c r="D73" s="107"/>
    </row>
    <row r="74" spans="1:4" ht="13.5" thickBot="1">
      <c r="A74" s="109"/>
      <c r="B74" s="107"/>
      <c r="D74" s="107"/>
    </row>
    <row r="75" spans="1:4" ht="17.100000000000001" customHeight="1" thickBot="1">
      <c r="A75" s="258" t="s">
        <v>253</v>
      </c>
      <c r="B75" s="220">
        <v>2020</v>
      </c>
      <c r="C75" s="220">
        <v>2021</v>
      </c>
      <c r="D75" s="221">
        <v>2022</v>
      </c>
    </row>
    <row r="76" spans="1:4" ht="17.100000000000001" customHeight="1">
      <c r="A76" s="226" t="s">
        <v>254</v>
      </c>
      <c r="B76" s="205">
        <v>47</v>
      </c>
      <c r="C76" s="279">
        <v>0</v>
      </c>
      <c r="D76" s="319">
        <v>52</v>
      </c>
    </row>
    <row r="77" spans="1:4" ht="17.100000000000001" customHeight="1">
      <c r="A77" s="154" t="s">
        <v>255</v>
      </c>
      <c r="B77" s="7">
        <v>5</v>
      </c>
      <c r="C77" s="7">
        <v>0</v>
      </c>
      <c r="D77" s="321">
        <v>6</v>
      </c>
    </row>
    <row r="78" spans="1:4" ht="26.25" thickBot="1">
      <c r="A78" s="558" t="s">
        <v>718</v>
      </c>
      <c r="B78" s="54">
        <v>6</v>
      </c>
      <c r="C78" s="54">
        <v>34</v>
      </c>
      <c r="D78" s="326">
        <v>7</v>
      </c>
    </row>
    <row r="79" spans="1:4" ht="13.5" thickBot="1"/>
    <row r="80" spans="1:4" ht="19.5" customHeight="1" thickBot="1">
      <c r="A80" s="259"/>
      <c r="B80" s="220">
        <v>2020</v>
      </c>
      <c r="C80" s="220">
        <v>2021</v>
      </c>
      <c r="D80" s="318">
        <v>2022</v>
      </c>
    </row>
    <row r="81" spans="1:7" ht="25.5">
      <c r="A81" s="3" t="s">
        <v>256</v>
      </c>
      <c r="B81" s="205">
        <v>0</v>
      </c>
      <c r="C81" s="279">
        <v>0</v>
      </c>
      <c r="D81" s="319">
        <v>0</v>
      </c>
    </row>
    <row r="82" spans="1:7" ht="17.100000000000001" customHeight="1">
      <c r="A82" s="160" t="s">
        <v>680</v>
      </c>
      <c r="B82" s="53">
        <v>3</v>
      </c>
      <c r="C82" s="53">
        <v>5</v>
      </c>
      <c r="D82" s="320">
        <v>2</v>
      </c>
    </row>
    <row r="83" spans="1:7" ht="25.5">
      <c r="A83" s="52" t="s">
        <v>681</v>
      </c>
      <c r="B83" s="53">
        <v>3</v>
      </c>
      <c r="C83" s="53">
        <v>5</v>
      </c>
      <c r="D83" s="320">
        <v>2</v>
      </c>
    </row>
    <row r="84" spans="1:7" ht="25.5">
      <c r="A84" s="555" t="s">
        <v>793</v>
      </c>
      <c r="B84" s="53">
        <v>2</v>
      </c>
      <c r="C84" s="53">
        <v>1</v>
      </c>
      <c r="D84" s="320">
        <v>0</v>
      </c>
    </row>
    <row r="85" spans="1:7" ht="17.100000000000001" customHeight="1">
      <c r="A85" s="154" t="s">
        <v>257</v>
      </c>
      <c r="B85" s="53">
        <v>0</v>
      </c>
      <c r="C85" s="53">
        <v>0</v>
      </c>
      <c r="D85" s="320">
        <v>0</v>
      </c>
    </row>
    <row r="86" spans="1:7" ht="17.100000000000001" customHeight="1" thickBot="1">
      <c r="A86" s="161" t="s">
        <v>258</v>
      </c>
      <c r="B86" s="159">
        <v>2</v>
      </c>
      <c r="C86" s="159">
        <v>1</v>
      </c>
      <c r="D86" s="324">
        <v>0</v>
      </c>
    </row>
    <row r="87" spans="1:7" ht="13.5" thickBot="1">
      <c r="C87" s="61"/>
    </row>
    <row r="88" spans="1:7" ht="19.5" customHeight="1" thickBot="1">
      <c r="A88" s="258" t="s">
        <v>687</v>
      </c>
      <c r="B88" s="220">
        <v>2020</v>
      </c>
      <c r="C88" s="220">
        <v>2021</v>
      </c>
      <c r="D88" s="318">
        <v>2022</v>
      </c>
    </row>
    <row r="89" spans="1:7" ht="17.100000000000001" customHeight="1">
      <c r="A89" s="226" t="s">
        <v>591</v>
      </c>
      <c r="B89" s="205">
        <v>658</v>
      </c>
      <c r="C89" s="205">
        <v>622</v>
      </c>
      <c r="D89" s="319">
        <v>617</v>
      </c>
    </row>
    <row r="90" spans="1:7" ht="17.100000000000001" customHeight="1">
      <c r="A90" s="154" t="s">
        <v>259</v>
      </c>
      <c r="B90" s="512">
        <v>57</v>
      </c>
      <c r="C90" s="512">
        <v>53</v>
      </c>
      <c r="D90" s="513">
        <v>53</v>
      </c>
    </row>
    <row r="91" spans="1:7" ht="17.100000000000001" customHeight="1">
      <c r="A91" s="154" t="s">
        <v>260</v>
      </c>
      <c r="B91" s="512">
        <v>1</v>
      </c>
      <c r="C91" s="512">
        <v>0</v>
      </c>
      <c r="D91" s="513">
        <v>1</v>
      </c>
    </row>
    <row r="92" spans="1:7" ht="17.100000000000001" customHeight="1">
      <c r="A92" s="154" t="s">
        <v>261</v>
      </c>
      <c r="B92" s="537">
        <v>959.1</v>
      </c>
      <c r="C92" s="537">
        <v>1618.9</v>
      </c>
      <c r="D92" s="596">
        <v>526.4</v>
      </c>
    </row>
    <row r="93" spans="1:7" ht="17.100000000000001" customHeight="1">
      <c r="A93" s="154" t="s">
        <v>262</v>
      </c>
      <c r="B93" s="537">
        <v>1813.8</v>
      </c>
      <c r="C93" s="537">
        <v>1830.6</v>
      </c>
      <c r="D93" s="596">
        <v>1836.3</v>
      </c>
    </row>
    <row r="94" spans="1:7" ht="17.100000000000001" customHeight="1">
      <c r="A94" s="154" t="s">
        <v>263</v>
      </c>
      <c r="B94" s="537">
        <v>7509.8</v>
      </c>
      <c r="C94" s="537">
        <v>14324.9</v>
      </c>
      <c r="D94" s="596">
        <v>16263.1</v>
      </c>
    </row>
    <row r="95" spans="1:7" ht="26.25" thickBot="1">
      <c r="A95" s="157" t="s">
        <v>749</v>
      </c>
      <c r="B95" s="538">
        <f>SUM(B92:B94)</f>
        <v>10282.700000000001</v>
      </c>
      <c r="C95" s="538">
        <f>SUM(C92:C94)</f>
        <v>17774.400000000001</v>
      </c>
      <c r="D95" s="597">
        <f>SUM(D92:D94)</f>
        <v>18625.8</v>
      </c>
    </row>
    <row r="96" spans="1:7" ht="13.5" thickBot="1">
      <c r="A96" s="79"/>
      <c r="B96" s="81"/>
      <c r="C96" s="81"/>
      <c r="D96" s="81"/>
      <c r="E96" s="81"/>
      <c r="F96" s="81"/>
      <c r="G96" s="81"/>
    </row>
    <row r="97" spans="1:7" ht="26.25" thickBot="1">
      <c r="A97" s="260" t="s">
        <v>478</v>
      </c>
      <c r="B97" s="206">
        <v>2020</v>
      </c>
      <c r="C97" s="206">
        <v>2021</v>
      </c>
      <c r="D97" s="288">
        <v>2022</v>
      </c>
    </row>
    <row r="98" spans="1:7" ht="17.100000000000001" customHeight="1" thickBot="1">
      <c r="A98" s="200" t="s">
        <v>914</v>
      </c>
      <c r="B98" s="222">
        <v>19900</v>
      </c>
      <c r="C98" s="222">
        <v>70250</v>
      </c>
      <c r="D98" s="223">
        <v>137128</v>
      </c>
    </row>
    <row r="99" spans="1:7" ht="13.5" thickBot="1"/>
    <row r="100" spans="1:7" ht="21.75" customHeight="1">
      <c r="A100" s="967" t="s">
        <v>492</v>
      </c>
      <c r="B100" s="564">
        <v>2020</v>
      </c>
      <c r="C100" s="564">
        <v>2021</v>
      </c>
      <c r="D100" s="565">
        <v>2022</v>
      </c>
    </row>
    <row r="101" spans="1:7" ht="20.25" customHeight="1" thickBot="1">
      <c r="A101" s="968"/>
      <c r="B101" s="539">
        <v>11500634</v>
      </c>
      <c r="C101" s="539">
        <v>12492773</v>
      </c>
      <c r="D101" s="487">
        <v>10928021</v>
      </c>
    </row>
    <row r="102" spans="1:7" ht="27" customHeight="1">
      <c r="A102" s="831" t="s">
        <v>628</v>
      </c>
      <c r="B102" s="957"/>
      <c r="C102" s="957"/>
      <c r="D102" s="957"/>
      <c r="E102" s="76"/>
      <c r="F102" s="76"/>
      <c r="G102" s="82"/>
    </row>
    <row r="103" spans="1:7" ht="13.5" thickBot="1">
      <c r="A103" s="39"/>
    </row>
    <row r="104" spans="1:7" ht="21.75" customHeight="1" thickBot="1">
      <c r="A104" s="261" t="s">
        <v>493</v>
      </c>
      <c r="B104" s="262">
        <v>2020</v>
      </c>
      <c r="C104" s="262">
        <v>2021</v>
      </c>
      <c r="D104" s="328">
        <v>2022</v>
      </c>
    </row>
    <row r="105" spans="1:7" ht="18" customHeight="1">
      <c r="A105" s="3" t="s">
        <v>494</v>
      </c>
      <c r="B105" s="556">
        <v>557</v>
      </c>
      <c r="C105" s="556">
        <v>563</v>
      </c>
      <c r="D105" s="598">
        <v>628</v>
      </c>
    </row>
    <row r="106" spans="1:7" ht="25.5">
      <c r="A106" s="555" t="s">
        <v>495</v>
      </c>
      <c r="B106" s="557">
        <v>109</v>
      </c>
      <c r="C106" s="557">
        <v>105</v>
      </c>
      <c r="D106" s="599">
        <v>116</v>
      </c>
    </row>
    <row r="107" spans="1:7" ht="12.75" customHeight="1">
      <c r="A107" s="958" t="s">
        <v>496</v>
      </c>
      <c r="B107" s="959">
        <v>448</v>
      </c>
      <c r="C107" s="961">
        <v>458</v>
      </c>
      <c r="D107" s="962">
        <v>512</v>
      </c>
    </row>
    <row r="108" spans="1:7" ht="30.75" customHeight="1">
      <c r="A108" s="958"/>
      <c r="B108" s="960"/>
      <c r="C108" s="961"/>
      <c r="D108" s="962"/>
    </row>
    <row r="109" spans="1:7" ht="17.25" customHeight="1">
      <c r="A109" s="555" t="s">
        <v>497</v>
      </c>
      <c r="B109" s="559">
        <v>754594</v>
      </c>
      <c r="C109" s="559">
        <v>675733</v>
      </c>
      <c r="D109" s="530">
        <v>778669</v>
      </c>
    </row>
    <row r="110" spans="1:7" ht="19.5" customHeight="1" thickBot="1">
      <c r="A110" s="558" t="s">
        <v>498</v>
      </c>
      <c r="B110" s="163">
        <v>11658904</v>
      </c>
      <c r="C110" s="163">
        <v>12599035</v>
      </c>
      <c r="D110" s="531">
        <v>14373220</v>
      </c>
    </row>
    <row r="112" spans="1:7" ht="13.5" thickBot="1"/>
    <row r="113" spans="1:7">
      <c r="A113" s="967" t="s">
        <v>518</v>
      </c>
      <c r="B113" s="947">
        <v>2020</v>
      </c>
      <c r="C113" s="919">
        <v>2021</v>
      </c>
      <c r="D113" s="948">
        <v>2022</v>
      </c>
    </row>
    <row r="114" spans="1:7" ht="12.75" customHeight="1" thickBot="1">
      <c r="A114" s="968"/>
      <c r="B114" s="934"/>
      <c r="C114" s="924"/>
      <c r="D114" s="949"/>
    </row>
    <row r="115" spans="1:7" ht="56.25" customHeight="1" thickBot="1">
      <c r="A115" s="263" t="s">
        <v>519</v>
      </c>
      <c r="B115" s="562">
        <v>434545</v>
      </c>
      <c r="C115" s="330">
        <v>1721199.35</v>
      </c>
      <c r="D115" s="329">
        <v>6053874</v>
      </c>
    </row>
    <row r="117" spans="1:7" ht="13.5" thickBot="1"/>
    <row r="118" spans="1:7" ht="15" customHeight="1">
      <c r="A118" s="943"/>
      <c r="B118" s="548">
        <v>2020</v>
      </c>
      <c r="C118" s="548"/>
      <c r="D118" s="919">
        <v>2021</v>
      </c>
      <c r="E118" s="919"/>
      <c r="F118" s="918">
        <v>2022</v>
      </c>
      <c r="G118" s="920"/>
    </row>
    <row r="119" spans="1:7" ht="15.75" customHeight="1">
      <c r="A119" s="944"/>
      <c r="B119" s="550" t="s">
        <v>168</v>
      </c>
      <c r="C119" s="550" t="s">
        <v>179</v>
      </c>
      <c r="D119" s="550" t="s">
        <v>168</v>
      </c>
      <c r="E119" s="550" t="s">
        <v>179</v>
      </c>
      <c r="F119" s="549" t="s">
        <v>168</v>
      </c>
      <c r="G119" s="551" t="s">
        <v>179</v>
      </c>
    </row>
    <row r="120" spans="1:7" ht="13.5" thickBot="1">
      <c r="A120" s="945"/>
      <c r="B120" s="554" t="s">
        <v>384</v>
      </c>
      <c r="C120" s="554" t="s">
        <v>36</v>
      </c>
      <c r="D120" s="554" t="s">
        <v>384</v>
      </c>
      <c r="E120" s="554" t="s">
        <v>36</v>
      </c>
      <c r="F120" s="553" t="s">
        <v>384</v>
      </c>
      <c r="G120" s="552" t="s">
        <v>36</v>
      </c>
    </row>
    <row r="121" spans="1:7" ht="17.100000000000001" customHeight="1">
      <c r="A121" s="3" t="s">
        <v>385</v>
      </c>
      <c r="B121" s="556">
        <v>2</v>
      </c>
      <c r="C121" s="540">
        <v>28211</v>
      </c>
      <c r="D121" s="556">
        <v>4</v>
      </c>
      <c r="E121" s="540">
        <v>28751</v>
      </c>
      <c r="F121" s="470">
        <v>9</v>
      </c>
      <c r="G121" s="600">
        <v>58655</v>
      </c>
    </row>
    <row r="122" spans="1:7" ht="17.100000000000001" customHeight="1">
      <c r="A122" s="555" t="s">
        <v>386</v>
      </c>
      <c r="B122" s="557">
        <v>18</v>
      </c>
      <c r="C122" s="561">
        <v>88410</v>
      </c>
      <c r="D122" s="557">
        <v>13</v>
      </c>
      <c r="E122" s="561">
        <v>42910</v>
      </c>
      <c r="F122" s="563">
        <v>5</v>
      </c>
      <c r="G122" s="601">
        <v>18495</v>
      </c>
    </row>
    <row r="123" spans="1:7" ht="17.100000000000001" customHeight="1">
      <c r="A123" s="555" t="s">
        <v>387</v>
      </c>
      <c r="B123" s="557">
        <v>120</v>
      </c>
      <c r="C123" s="561">
        <v>120617</v>
      </c>
      <c r="D123" s="557">
        <v>169</v>
      </c>
      <c r="E123" s="561">
        <v>143850</v>
      </c>
      <c r="F123" s="563">
        <v>123</v>
      </c>
      <c r="G123" s="601">
        <v>112423</v>
      </c>
    </row>
    <row r="124" spans="1:7" ht="17.100000000000001" customHeight="1">
      <c r="A124" s="555" t="s">
        <v>388</v>
      </c>
      <c r="B124" s="557"/>
      <c r="C124" s="561" t="s">
        <v>775</v>
      </c>
      <c r="D124" s="557"/>
      <c r="E124" s="561">
        <v>1290390</v>
      </c>
      <c r="F124" s="563"/>
      <c r="G124" s="601">
        <v>1804196</v>
      </c>
    </row>
    <row r="125" spans="1:7" ht="17.100000000000001" customHeight="1">
      <c r="A125" s="555" t="s">
        <v>389</v>
      </c>
      <c r="B125" s="557"/>
      <c r="C125" s="561" t="s">
        <v>776</v>
      </c>
      <c r="D125" s="557"/>
      <c r="E125" s="561">
        <v>481547</v>
      </c>
      <c r="F125" s="563"/>
      <c r="G125" s="601">
        <v>238770</v>
      </c>
    </row>
    <row r="126" spans="1:7" ht="12.75" customHeight="1">
      <c r="A126" s="958" t="s">
        <v>390</v>
      </c>
      <c r="B126" s="979" t="s">
        <v>774</v>
      </c>
      <c r="C126" s="982">
        <v>113139</v>
      </c>
      <c r="D126" s="969" t="s">
        <v>794</v>
      </c>
      <c r="E126" s="971">
        <v>89363</v>
      </c>
      <c r="F126" s="973" t="s">
        <v>915</v>
      </c>
      <c r="G126" s="976">
        <v>152740</v>
      </c>
    </row>
    <row r="127" spans="1:7" ht="15" customHeight="1">
      <c r="A127" s="958"/>
      <c r="B127" s="980"/>
      <c r="C127" s="983"/>
      <c r="D127" s="961"/>
      <c r="E127" s="971"/>
      <c r="F127" s="974"/>
      <c r="G127" s="976"/>
    </row>
    <row r="128" spans="1:7" ht="32.25" customHeight="1" thickBot="1">
      <c r="A128" s="978"/>
      <c r="B128" s="981"/>
      <c r="C128" s="984"/>
      <c r="D128" s="970"/>
      <c r="E128" s="972"/>
      <c r="F128" s="975"/>
      <c r="G128" s="977"/>
    </row>
    <row r="129" spans="1:7" ht="18" customHeight="1">
      <c r="A129" s="39" t="s">
        <v>778</v>
      </c>
      <c r="B129" s="125"/>
      <c r="C129" s="126"/>
      <c r="D129" s="18"/>
      <c r="E129" s="127"/>
      <c r="F129" s="18"/>
      <c r="G129" s="127"/>
    </row>
    <row r="130" spans="1:7" ht="16.5" customHeight="1">
      <c r="A130" s="39" t="s">
        <v>777</v>
      </c>
    </row>
    <row r="131" spans="1:7" ht="13.5" thickBot="1"/>
    <row r="132" spans="1:7" ht="17.100000000000001" customHeight="1" thickBot="1">
      <c r="A132" s="225" t="s">
        <v>396</v>
      </c>
      <c r="B132" s="234">
        <v>2020</v>
      </c>
      <c r="C132" s="234">
        <v>2021</v>
      </c>
      <c r="D132" s="297">
        <v>2022</v>
      </c>
    </row>
    <row r="133" spans="1:7" ht="17.100000000000001" customHeight="1">
      <c r="A133" s="3" t="s">
        <v>397</v>
      </c>
      <c r="B133" s="273">
        <v>4853</v>
      </c>
      <c r="C133" s="273">
        <v>4615.3100000000004</v>
      </c>
      <c r="D133" s="529">
        <v>4482</v>
      </c>
    </row>
    <row r="134" spans="1:7" ht="17.100000000000001" customHeight="1">
      <c r="A134" s="555" t="s">
        <v>398</v>
      </c>
      <c r="B134" s="559">
        <v>1779</v>
      </c>
      <c r="C134" s="559">
        <v>1545.52</v>
      </c>
      <c r="D134" s="530">
        <v>1509</v>
      </c>
    </row>
    <row r="135" spans="1:7" ht="17.100000000000001" customHeight="1">
      <c r="A135" s="555" t="s">
        <v>399</v>
      </c>
      <c r="B135" s="559">
        <v>943</v>
      </c>
      <c r="C135" s="559">
        <v>1292.32</v>
      </c>
      <c r="D135" s="530">
        <v>1152</v>
      </c>
    </row>
    <row r="136" spans="1:7" ht="17.100000000000001" customHeight="1">
      <c r="A136" s="555" t="s">
        <v>400</v>
      </c>
      <c r="B136" s="557">
        <v>443</v>
      </c>
      <c r="C136" s="557">
        <v>344.36</v>
      </c>
      <c r="D136" s="599">
        <v>425</v>
      </c>
    </row>
    <row r="137" spans="1:7" ht="17.100000000000001" customHeight="1">
      <c r="A137" s="555" t="s">
        <v>401</v>
      </c>
      <c r="B137" s="557">
        <v>440</v>
      </c>
      <c r="C137" s="557">
        <v>455.6</v>
      </c>
      <c r="D137" s="599">
        <v>421</v>
      </c>
    </row>
    <row r="138" spans="1:7" ht="17.100000000000001" customHeight="1" thickBot="1">
      <c r="A138" s="558" t="s">
        <v>402</v>
      </c>
      <c r="B138" s="560">
        <v>34</v>
      </c>
      <c r="C138" s="560">
        <v>46</v>
      </c>
      <c r="D138" s="313">
        <v>35</v>
      </c>
    </row>
  </sheetData>
  <mergeCells count="24">
    <mergeCell ref="A126:A128"/>
    <mergeCell ref="B126:B128"/>
    <mergeCell ref="C126:C128"/>
    <mergeCell ref="C113:C114"/>
    <mergeCell ref="D113:D114"/>
    <mergeCell ref="A118:A120"/>
    <mergeCell ref="D118:E118"/>
    <mergeCell ref="A113:A114"/>
    <mergeCell ref="B113:B114"/>
    <mergeCell ref="F118:G118"/>
    <mergeCell ref="D126:D128"/>
    <mergeCell ref="E126:E128"/>
    <mergeCell ref="F126:F128"/>
    <mergeCell ref="G126:G128"/>
    <mergeCell ref="A1:B1"/>
    <mergeCell ref="B23:C23"/>
    <mergeCell ref="F23:G23"/>
    <mergeCell ref="D23:E23"/>
    <mergeCell ref="A100:A101"/>
    <mergeCell ref="A102:D102"/>
    <mergeCell ref="A107:A108"/>
    <mergeCell ref="B107:B108"/>
    <mergeCell ref="C107:C108"/>
    <mergeCell ref="D107:D108"/>
  </mergeCells>
  <phoneticPr fontId="0" type="noConversion"/>
  <pageMargins left="0.7" right="0.7" top="0.78740157499999996" bottom="0.78740157499999996" header="0.3" footer="0.3"/>
  <pageSetup paperSize="9" scale="76" fitToHeight="0" orientation="portrait" r:id="rId1"/>
  <rowBreaks count="1" manualBreakCount="1"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2"/>
  <sheetViews>
    <sheetView workbookViewId="0">
      <selection activeCell="H135" sqref="H135"/>
    </sheetView>
  </sheetViews>
  <sheetFormatPr defaultColWidth="9.140625" defaultRowHeight="17.100000000000001" customHeight="1"/>
  <cols>
    <col min="1" max="1" width="53.28515625" style="39" customWidth="1"/>
    <col min="2" max="2" width="9.140625" style="39"/>
    <col min="3" max="3" width="9.85546875" style="39" customWidth="1"/>
    <col min="4" max="4" width="9.140625" style="39" customWidth="1"/>
    <col min="5" max="5" width="9.140625" style="39"/>
    <col min="6" max="6" width="12" style="39" bestFit="1" customWidth="1"/>
    <col min="7" max="7" width="11.140625" style="39" customWidth="1"/>
    <col min="8" max="16384" width="9.140625" style="39"/>
  </cols>
  <sheetData>
    <row r="1" spans="1:5" ht="17.100000000000001" customHeight="1">
      <c r="A1" s="854" t="s">
        <v>586</v>
      </c>
      <c r="B1" s="854"/>
      <c r="C1" s="854"/>
      <c r="D1" s="854"/>
      <c r="E1" s="854"/>
    </row>
    <row r="2" spans="1:5" ht="17.100000000000001" customHeight="1">
      <c r="A2" s="710"/>
      <c r="B2" s="710"/>
      <c r="C2" s="710"/>
      <c r="D2" s="710"/>
      <c r="E2" s="710"/>
    </row>
    <row r="3" spans="1:5" ht="17.100000000000001" customHeight="1">
      <c r="A3" s="708" t="s">
        <v>575</v>
      </c>
      <c r="B3" s="708"/>
      <c r="C3" s="708"/>
      <c r="D3" s="708"/>
      <c r="E3" s="708"/>
    </row>
    <row r="4" spans="1:5" ht="17.100000000000001" customHeight="1" thickBot="1"/>
    <row r="5" spans="1:5" ht="29.25" customHeight="1" thickBot="1">
      <c r="A5" s="225" t="s">
        <v>264</v>
      </c>
      <c r="B5" s="206">
        <v>2020</v>
      </c>
      <c r="C5" s="206">
        <v>2021</v>
      </c>
      <c r="D5" s="288">
        <v>2022</v>
      </c>
    </row>
    <row r="6" spans="1:5" ht="17.100000000000001" customHeight="1">
      <c r="A6" s="3" t="s">
        <v>265</v>
      </c>
      <c r="B6" s="219">
        <v>41</v>
      </c>
      <c r="C6" s="219">
        <v>40</v>
      </c>
      <c r="D6" s="338">
        <v>38</v>
      </c>
    </row>
    <row r="7" spans="1:5" ht="17.100000000000001" customHeight="1">
      <c r="A7" s="712" t="s">
        <v>266</v>
      </c>
      <c r="B7" s="608">
        <v>122</v>
      </c>
      <c r="C7" s="608">
        <v>149</v>
      </c>
      <c r="D7" s="721">
        <v>184</v>
      </c>
    </row>
    <row r="8" spans="1:5" ht="17.100000000000001" customHeight="1">
      <c r="A8" s="712" t="s">
        <v>267</v>
      </c>
      <c r="B8" s="608">
        <v>200</v>
      </c>
      <c r="C8" s="608">
        <v>253</v>
      </c>
      <c r="D8" s="721">
        <v>223</v>
      </c>
    </row>
    <row r="9" spans="1:5" ht="17.100000000000001" customHeight="1">
      <c r="A9" s="712" t="s">
        <v>268</v>
      </c>
      <c r="B9" s="608">
        <v>9</v>
      </c>
      <c r="C9" s="608">
        <v>4</v>
      </c>
      <c r="D9" s="721">
        <v>13</v>
      </c>
    </row>
    <row r="10" spans="1:5" ht="17.100000000000001" customHeight="1">
      <c r="A10" s="712" t="s">
        <v>269</v>
      </c>
      <c r="B10" s="608">
        <v>6</v>
      </c>
      <c r="C10" s="608">
        <v>12</v>
      </c>
      <c r="D10" s="721">
        <v>14</v>
      </c>
    </row>
    <row r="11" spans="1:5" ht="17.100000000000001" customHeight="1">
      <c r="A11" s="712" t="s">
        <v>270</v>
      </c>
      <c r="B11" s="608">
        <v>204</v>
      </c>
      <c r="C11" s="608">
        <v>220</v>
      </c>
      <c r="D11" s="721">
        <v>255</v>
      </c>
    </row>
    <row r="12" spans="1:5" ht="17.100000000000001" customHeight="1" thickBot="1">
      <c r="A12" s="718" t="s">
        <v>271</v>
      </c>
      <c r="B12" s="151">
        <v>582</v>
      </c>
      <c r="C12" s="151">
        <v>678</v>
      </c>
      <c r="D12" s="722">
        <v>727</v>
      </c>
    </row>
    <row r="13" spans="1:5" ht="17.100000000000001" customHeight="1" thickBot="1">
      <c r="C13" s="107"/>
    </row>
    <row r="14" spans="1:5" ht="17.100000000000001" customHeight="1">
      <c r="A14" s="943" t="s">
        <v>272</v>
      </c>
      <c r="B14" s="1002">
        <v>2020</v>
      </c>
      <c r="C14" s="1004">
        <v>2021</v>
      </c>
      <c r="D14" s="1009">
        <v>2022</v>
      </c>
    </row>
    <row r="15" spans="1:5" ht="17.100000000000001" customHeight="1" thickBot="1">
      <c r="A15" s="945"/>
      <c r="B15" s="1003"/>
      <c r="C15" s="1005"/>
      <c r="D15" s="1010"/>
    </row>
    <row r="16" spans="1:5" ht="17.100000000000001" customHeight="1">
      <c r="A16" s="3" t="s">
        <v>273</v>
      </c>
      <c r="B16" s="219">
        <v>3</v>
      </c>
      <c r="C16" s="219">
        <v>8</v>
      </c>
      <c r="D16" s="338">
        <v>1</v>
      </c>
    </row>
    <row r="17" spans="1:4" ht="17.100000000000001" customHeight="1">
      <c r="A17" s="712" t="s">
        <v>274</v>
      </c>
      <c r="B17" s="608">
        <v>76</v>
      </c>
      <c r="C17" s="608">
        <v>90</v>
      </c>
      <c r="D17" s="721">
        <v>85</v>
      </c>
    </row>
    <row r="18" spans="1:4" ht="17.100000000000001" customHeight="1">
      <c r="A18" s="712" t="s">
        <v>275</v>
      </c>
      <c r="B18" s="608">
        <v>178</v>
      </c>
      <c r="C18" s="608">
        <v>174</v>
      </c>
      <c r="D18" s="721">
        <v>166</v>
      </c>
    </row>
    <row r="19" spans="1:4" ht="17.100000000000001" customHeight="1">
      <c r="A19" s="712" t="s">
        <v>276</v>
      </c>
      <c r="B19" s="608">
        <v>207</v>
      </c>
      <c r="C19" s="608">
        <v>183</v>
      </c>
      <c r="D19" s="721">
        <v>113</v>
      </c>
    </row>
    <row r="20" spans="1:4" ht="17.100000000000001" customHeight="1">
      <c r="A20" s="712" t="s">
        <v>277</v>
      </c>
      <c r="B20" s="608">
        <v>64</v>
      </c>
      <c r="C20" s="608">
        <v>59</v>
      </c>
      <c r="D20" s="721">
        <v>86</v>
      </c>
    </row>
    <row r="21" spans="1:4" ht="17.100000000000001" customHeight="1">
      <c r="A21" s="712" t="s">
        <v>278</v>
      </c>
      <c r="B21" s="608">
        <v>72</v>
      </c>
      <c r="C21" s="608">
        <v>94</v>
      </c>
      <c r="D21" s="721">
        <v>62</v>
      </c>
    </row>
    <row r="22" spans="1:4" ht="17.100000000000001" customHeight="1">
      <c r="A22" s="712" t="s">
        <v>712</v>
      </c>
      <c r="B22" s="608">
        <v>1389</v>
      </c>
      <c r="C22" s="608">
        <v>1460</v>
      </c>
      <c r="D22" s="721">
        <v>1346</v>
      </c>
    </row>
    <row r="23" spans="1:4" ht="17.100000000000001" customHeight="1">
      <c r="A23" s="712" t="s">
        <v>279</v>
      </c>
      <c r="B23" s="608">
        <v>331</v>
      </c>
      <c r="C23" s="608">
        <v>321</v>
      </c>
      <c r="D23" s="721">
        <v>364</v>
      </c>
    </row>
    <row r="24" spans="1:4" ht="17.100000000000001" customHeight="1" thickBot="1">
      <c r="A24" s="718" t="s">
        <v>280</v>
      </c>
      <c r="B24" s="151">
        <v>2320</v>
      </c>
      <c r="C24" s="151">
        <v>2389</v>
      </c>
      <c r="D24" s="722">
        <v>2223</v>
      </c>
    </row>
    <row r="25" spans="1:4" ht="17.100000000000001" customHeight="1" thickBot="1">
      <c r="C25" s="107"/>
    </row>
    <row r="26" spans="1:4" ht="17.100000000000001" customHeight="1">
      <c r="A26" s="1006" t="s">
        <v>281</v>
      </c>
      <c r="B26" s="176">
        <v>2020</v>
      </c>
      <c r="C26" s="176">
        <v>2021</v>
      </c>
      <c r="D26" s="709">
        <v>2022</v>
      </c>
    </row>
    <row r="27" spans="1:4" ht="17.100000000000001" customHeight="1" thickBot="1">
      <c r="A27" s="1007"/>
      <c r="B27" s="544">
        <v>242</v>
      </c>
      <c r="C27" s="544">
        <v>222</v>
      </c>
      <c r="D27" s="723">
        <v>272</v>
      </c>
    </row>
    <row r="28" spans="1:4" ht="17.100000000000001" customHeight="1" thickBot="1"/>
    <row r="29" spans="1:4" ht="17.100000000000001" customHeight="1">
      <c r="A29" s="943" t="s">
        <v>282</v>
      </c>
      <c r="B29" s="719">
        <v>2020</v>
      </c>
      <c r="C29" s="719">
        <v>2021</v>
      </c>
      <c r="D29" s="709">
        <v>2022</v>
      </c>
    </row>
    <row r="30" spans="1:4" ht="17.100000000000001" customHeight="1" thickBot="1">
      <c r="A30" s="945"/>
      <c r="B30" s="151">
        <v>78</v>
      </c>
      <c r="C30" s="151">
        <v>163</v>
      </c>
      <c r="D30" s="723">
        <v>125</v>
      </c>
    </row>
    <row r="31" spans="1:4" ht="17.100000000000001" customHeight="1" thickBot="1">
      <c r="C31" s="107"/>
    </row>
    <row r="32" spans="1:4" ht="17.100000000000001" customHeight="1" thickBot="1">
      <c r="A32" s="261"/>
      <c r="B32" s="206">
        <v>2020</v>
      </c>
      <c r="C32" s="206">
        <v>2021</v>
      </c>
      <c r="D32" s="288">
        <v>2022</v>
      </c>
    </row>
    <row r="33" spans="1:9" ht="17.100000000000001" customHeight="1">
      <c r="A33" s="3" t="s">
        <v>283</v>
      </c>
      <c r="B33" s="219">
        <v>24</v>
      </c>
      <c r="C33" s="219">
        <v>36</v>
      </c>
      <c r="D33" s="338">
        <v>39</v>
      </c>
      <c r="I33" s="4"/>
    </row>
    <row r="34" spans="1:9" ht="17.100000000000001" customHeight="1">
      <c r="A34" s="712" t="s">
        <v>284</v>
      </c>
      <c r="B34" s="608">
        <v>147</v>
      </c>
      <c r="C34" s="608">
        <v>168</v>
      </c>
      <c r="D34" s="721">
        <v>22</v>
      </c>
    </row>
    <row r="35" spans="1:9" ht="17.100000000000001" customHeight="1" thickBot="1">
      <c r="A35" s="718" t="s">
        <v>285</v>
      </c>
      <c r="B35" s="151">
        <v>14</v>
      </c>
      <c r="C35" s="151">
        <v>16</v>
      </c>
      <c r="D35" s="722">
        <v>40</v>
      </c>
    </row>
    <row r="36" spans="1:9" ht="17.100000000000001" customHeight="1" thickBot="1"/>
    <row r="37" spans="1:9" ht="17.100000000000001" customHeight="1" thickBot="1">
      <c r="A37" s="260" t="s">
        <v>46</v>
      </c>
      <c r="B37" s="262">
        <v>2020</v>
      </c>
      <c r="C37" s="262">
        <v>2021</v>
      </c>
      <c r="D37" s="328">
        <v>2022</v>
      </c>
    </row>
    <row r="38" spans="1:9" ht="17.100000000000001" customHeight="1">
      <c r="A38" s="3" t="s">
        <v>522</v>
      </c>
      <c r="B38" s="713">
        <v>9</v>
      </c>
      <c r="C38" s="713">
        <v>9</v>
      </c>
      <c r="D38" s="598">
        <v>11</v>
      </c>
    </row>
    <row r="39" spans="1:9" ht="17.100000000000001" customHeight="1">
      <c r="A39" s="712" t="s">
        <v>523</v>
      </c>
      <c r="B39" s="714">
        <v>7</v>
      </c>
      <c r="C39" s="714">
        <v>10</v>
      </c>
      <c r="D39" s="715">
        <v>13</v>
      </c>
    </row>
    <row r="40" spans="1:9" ht="17.100000000000001" customHeight="1">
      <c r="A40" s="712" t="s">
        <v>524</v>
      </c>
      <c r="B40" s="714">
        <v>16</v>
      </c>
      <c r="C40" s="714">
        <v>19</v>
      </c>
      <c r="D40" s="715">
        <v>24</v>
      </c>
    </row>
    <row r="41" spans="1:9" ht="17.100000000000001" customHeight="1">
      <c r="A41" s="712" t="s">
        <v>574</v>
      </c>
      <c r="B41" s="714">
        <v>20</v>
      </c>
      <c r="C41" s="714">
        <v>22</v>
      </c>
      <c r="D41" s="715">
        <v>27</v>
      </c>
    </row>
    <row r="42" spans="1:9" ht="17.100000000000001" customHeight="1">
      <c r="A42" s="712" t="s">
        <v>525</v>
      </c>
      <c r="B42" s="714">
        <v>23</v>
      </c>
      <c r="C42" s="714">
        <v>12</v>
      </c>
      <c r="D42" s="715">
        <v>11</v>
      </c>
    </row>
    <row r="43" spans="1:9" ht="17.100000000000001" customHeight="1">
      <c r="A43" s="712" t="s">
        <v>45</v>
      </c>
      <c r="B43" s="714">
        <v>7</v>
      </c>
      <c r="C43" s="714">
        <v>11</v>
      </c>
      <c r="D43" s="715">
        <v>9</v>
      </c>
    </row>
    <row r="44" spans="1:9" ht="17.100000000000001" customHeight="1">
      <c r="A44" s="712" t="s">
        <v>713</v>
      </c>
      <c r="B44" s="714">
        <v>26</v>
      </c>
      <c r="C44" s="714">
        <v>51</v>
      </c>
      <c r="D44" s="715">
        <v>24</v>
      </c>
    </row>
    <row r="45" spans="1:9" ht="17.100000000000001" customHeight="1">
      <c r="A45" s="712" t="s">
        <v>526</v>
      </c>
      <c r="B45" s="714">
        <v>679</v>
      </c>
      <c r="C45" s="714">
        <v>761</v>
      </c>
      <c r="D45" s="715">
        <v>733</v>
      </c>
    </row>
    <row r="46" spans="1:9" ht="17.100000000000001" customHeight="1" thickBot="1">
      <c r="A46" s="718" t="s">
        <v>527</v>
      </c>
      <c r="B46" s="717">
        <v>0</v>
      </c>
      <c r="C46" s="717">
        <v>1</v>
      </c>
      <c r="D46" s="620">
        <v>0</v>
      </c>
    </row>
    <row r="47" spans="1:9" ht="17.100000000000001" customHeight="1">
      <c r="A47" s="109"/>
      <c r="B47" s="609"/>
      <c r="C47" s="609"/>
      <c r="D47" s="609"/>
    </row>
    <row r="48" spans="1:9" ht="17.100000000000001" customHeight="1">
      <c r="A48" s="107" t="s">
        <v>528</v>
      </c>
      <c r="B48" s="107"/>
    </row>
    <row r="49" spans="1:4" ht="17.100000000000001" customHeight="1">
      <c r="A49" s="1008" t="s">
        <v>47</v>
      </c>
      <c r="B49" s="1008"/>
    </row>
    <row r="50" spans="1:4" ht="17.100000000000001" customHeight="1">
      <c r="A50" s="830" t="s">
        <v>48</v>
      </c>
      <c r="B50" s="830"/>
    </row>
    <row r="51" spans="1:4" ht="17.100000000000001" customHeight="1">
      <c r="A51" s="39" t="s">
        <v>529</v>
      </c>
    </row>
    <row r="52" spans="1:4" ht="17.100000000000001" customHeight="1">
      <c r="A52" s="39" t="s">
        <v>530</v>
      </c>
    </row>
    <row r="53" spans="1:4" ht="17.100000000000001" customHeight="1" thickBot="1"/>
    <row r="54" spans="1:4" ht="17.100000000000001" customHeight="1">
      <c r="A54" s="998"/>
      <c r="B54" s="1000">
        <v>2020</v>
      </c>
      <c r="C54" s="1000">
        <v>2021</v>
      </c>
      <c r="D54" s="988">
        <v>2022</v>
      </c>
    </row>
    <row r="55" spans="1:4" ht="17.100000000000001" customHeight="1" thickBot="1">
      <c r="A55" s="999"/>
      <c r="B55" s="1001"/>
      <c r="C55" s="1001"/>
      <c r="D55" s="989"/>
    </row>
    <row r="56" spans="1:4" ht="17.100000000000001" customHeight="1">
      <c r="A56" s="994" t="s">
        <v>664</v>
      </c>
      <c r="B56" s="985">
        <v>175</v>
      </c>
      <c r="C56" s="986">
        <v>149</v>
      </c>
      <c r="D56" s="990">
        <v>106</v>
      </c>
    </row>
    <row r="57" spans="1:4" ht="17.100000000000001" customHeight="1">
      <c r="A57" s="995"/>
      <c r="B57" s="986"/>
      <c r="C57" s="986"/>
      <c r="D57" s="990"/>
    </row>
    <row r="58" spans="1:4" ht="17.100000000000001" customHeight="1">
      <c r="A58" s="995"/>
      <c r="B58" s="987"/>
      <c r="C58" s="987"/>
      <c r="D58" s="991"/>
    </row>
    <row r="59" spans="1:4" ht="17.100000000000001" customHeight="1">
      <c r="A59" s="995" t="s">
        <v>665</v>
      </c>
      <c r="B59" s="993">
        <v>82</v>
      </c>
      <c r="C59" s="993">
        <v>50</v>
      </c>
      <c r="D59" s="992">
        <v>78</v>
      </c>
    </row>
    <row r="60" spans="1:4" ht="17.100000000000001" customHeight="1">
      <c r="A60" s="995"/>
      <c r="B60" s="987"/>
      <c r="C60" s="987"/>
      <c r="D60" s="991"/>
    </row>
    <row r="61" spans="1:4" ht="17.100000000000001" customHeight="1">
      <c r="A61" s="995" t="s">
        <v>666</v>
      </c>
      <c r="B61" s="993">
        <v>257</v>
      </c>
      <c r="C61" s="993">
        <v>257</v>
      </c>
      <c r="D61" s="992">
        <v>184</v>
      </c>
    </row>
    <row r="62" spans="1:4" ht="17.100000000000001" customHeight="1">
      <c r="A62" s="995"/>
      <c r="B62" s="987"/>
      <c r="C62" s="987"/>
      <c r="D62" s="991"/>
    </row>
    <row r="63" spans="1:4" ht="12.75" customHeight="1">
      <c r="A63" s="995" t="s">
        <v>667</v>
      </c>
      <c r="B63" s="993">
        <v>275</v>
      </c>
      <c r="C63" s="993">
        <v>275</v>
      </c>
      <c r="D63" s="992">
        <v>275</v>
      </c>
    </row>
    <row r="64" spans="1:4" ht="17.100000000000001" customHeight="1">
      <c r="A64" s="996"/>
      <c r="B64" s="987"/>
      <c r="C64" s="987"/>
      <c r="D64" s="991"/>
    </row>
    <row r="65" spans="1:4" ht="12.75" customHeight="1">
      <c r="A65" s="995" t="s">
        <v>668</v>
      </c>
      <c r="B65" s="993">
        <v>528</v>
      </c>
      <c r="C65" s="993">
        <v>528</v>
      </c>
      <c r="D65" s="992">
        <v>528</v>
      </c>
    </row>
    <row r="66" spans="1:4" ht="17.100000000000001" customHeight="1">
      <c r="A66" s="995"/>
      <c r="B66" s="987"/>
      <c r="C66" s="987"/>
      <c r="D66" s="991"/>
    </row>
    <row r="67" spans="1:4" ht="17.100000000000001" customHeight="1">
      <c r="A67" s="995" t="s">
        <v>669</v>
      </c>
      <c r="B67" s="993">
        <v>12</v>
      </c>
      <c r="C67" s="993">
        <v>12</v>
      </c>
      <c r="D67" s="992">
        <v>12</v>
      </c>
    </row>
    <row r="68" spans="1:4" ht="17.100000000000001" customHeight="1" thickBot="1">
      <c r="A68" s="1011"/>
      <c r="B68" s="997"/>
      <c r="C68" s="997"/>
      <c r="D68" s="1012"/>
    </row>
    <row r="70" spans="1:4" ht="17.100000000000001" customHeight="1">
      <c r="A70" s="829" t="s">
        <v>580</v>
      </c>
      <c r="B70" s="829"/>
      <c r="C70" s="829"/>
      <c r="D70" s="829"/>
    </row>
    <row r="72" spans="1:4" s="178" customFormat="1" ht="17.100000000000001" customHeight="1" thickBot="1">
      <c r="A72" s="178" t="s">
        <v>577</v>
      </c>
    </row>
    <row r="73" spans="1:4" ht="29.25" customHeight="1" thickBot="1">
      <c r="A73" s="225" t="s">
        <v>361</v>
      </c>
      <c r="B73" s="206">
        <v>2020</v>
      </c>
      <c r="C73" s="206">
        <v>2021</v>
      </c>
      <c r="D73" s="288">
        <v>2022</v>
      </c>
    </row>
    <row r="74" spans="1:4" ht="17.100000000000001" customHeight="1">
      <c r="A74" s="3" t="s">
        <v>362</v>
      </c>
      <c r="B74" s="219">
        <v>33</v>
      </c>
      <c r="C74" s="219">
        <v>39</v>
      </c>
      <c r="D74" s="338">
        <v>35</v>
      </c>
    </row>
    <row r="75" spans="1:4" ht="25.5">
      <c r="A75" s="712" t="s">
        <v>363</v>
      </c>
      <c r="B75" s="608">
        <v>45</v>
      </c>
      <c r="C75" s="608">
        <v>52</v>
      </c>
      <c r="D75" s="721">
        <v>47</v>
      </c>
    </row>
    <row r="76" spans="1:4" ht="25.5">
      <c r="A76" s="712" t="s">
        <v>364</v>
      </c>
      <c r="B76" s="608">
        <v>0</v>
      </c>
      <c r="C76" s="608">
        <v>0</v>
      </c>
      <c r="D76" s="721">
        <v>1</v>
      </c>
    </row>
    <row r="77" spans="1:4" ht="17.100000000000001" customHeight="1">
      <c r="A77" s="712" t="s">
        <v>365</v>
      </c>
      <c r="B77" s="608">
        <v>4</v>
      </c>
      <c r="C77" s="608">
        <v>8</v>
      </c>
      <c r="D77" s="721">
        <v>4</v>
      </c>
    </row>
    <row r="78" spans="1:4" ht="17.100000000000001" customHeight="1">
      <c r="A78" s="712" t="s">
        <v>366</v>
      </c>
      <c r="B78" s="608">
        <v>0</v>
      </c>
      <c r="C78" s="608">
        <v>0</v>
      </c>
      <c r="D78" s="721">
        <v>0</v>
      </c>
    </row>
    <row r="79" spans="1:4" s="63" customFormat="1" ht="17.100000000000001" customHeight="1">
      <c r="A79" s="152" t="s">
        <v>643</v>
      </c>
      <c r="B79" s="545">
        <v>1</v>
      </c>
      <c r="C79" s="545">
        <v>0</v>
      </c>
      <c r="D79" s="724">
        <v>0</v>
      </c>
    </row>
    <row r="80" spans="1:4" ht="17.100000000000001" customHeight="1">
      <c r="A80" s="712" t="s">
        <v>367</v>
      </c>
      <c r="B80" s="608">
        <v>38</v>
      </c>
      <c r="C80" s="608">
        <v>42</v>
      </c>
      <c r="D80" s="721">
        <v>34</v>
      </c>
    </row>
    <row r="81" spans="1:4" ht="17.100000000000001" customHeight="1">
      <c r="A81" s="712" t="s">
        <v>368</v>
      </c>
      <c r="B81" s="608">
        <v>0</v>
      </c>
      <c r="C81" s="608">
        <v>0</v>
      </c>
      <c r="D81" s="721">
        <v>0</v>
      </c>
    </row>
    <row r="82" spans="1:4" ht="25.5">
      <c r="A82" s="712" t="s">
        <v>538</v>
      </c>
      <c r="B82" s="608">
        <v>0</v>
      </c>
      <c r="C82" s="608">
        <v>0</v>
      </c>
      <c r="D82" s="721">
        <v>1</v>
      </c>
    </row>
    <row r="83" spans="1:4" ht="17.100000000000001" customHeight="1">
      <c r="A83" s="712" t="s">
        <v>539</v>
      </c>
      <c r="B83" s="608">
        <v>0</v>
      </c>
      <c r="C83" s="608">
        <v>0</v>
      </c>
      <c r="D83" s="721">
        <v>0</v>
      </c>
    </row>
    <row r="84" spans="1:4" ht="25.5">
      <c r="A84" s="712" t="s">
        <v>540</v>
      </c>
      <c r="B84" s="608">
        <v>0</v>
      </c>
      <c r="C84" s="608">
        <v>0</v>
      </c>
      <c r="D84" s="721">
        <v>0</v>
      </c>
    </row>
    <row r="85" spans="1:4" ht="17.100000000000001" customHeight="1">
      <c r="A85" s="712" t="s">
        <v>369</v>
      </c>
      <c r="B85" s="608">
        <v>218</v>
      </c>
      <c r="C85" s="608">
        <v>265</v>
      </c>
      <c r="D85" s="721">
        <v>239</v>
      </c>
    </row>
    <row r="86" spans="1:4" ht="17.100000000000001" customHeight="1">
      <c r="A86" s="712" t="s">
        <v>370</v>
      </c>
      <c r="B86" s="608">
        <v>115</v>
      </c>
      <c r="C86" s="608">
        <v>96</v>
      </c>
      <c r="D86" s="721">
        <v>69</v>
      </c>
    </row>
    <row r="87" spans="1:4" ht="25.5">
      <c r="A87" s="712" t="s">
        <v>371</v>
      </c>
      <c r="B87" s="608">
        <v>0</v>
      </c>
      <c r="C87" s="608">
        <v>0</v>
      </c>
      <c r="D87" s="721">
        <v>0</v>
      </c>
    </row>
    <row r="88" spans="1:4" ht="63.75">
      <c r="A88" s="712" t="s">
        <v>372</v>
      </c>
      <c r="B88" s="608">
        <v>1412</v>
      </c>
      <c r="C88" s="608">
        <v>1491</v>
      </c>
      <c r="D88" s="721">
        <v>1425</v>
      </c>
    </row>
    <row r="89" spans="1:4" ht="17.100000000000001" customHeight="1">
      <c r="A89" s="712" t="s">
        <v>373</v>
      </c>
      <c r="B89" s="608">
        <v>4</v>
      </c>
      <c r="C89" s="608">
        <v>3</v>
      </c>
      <c r="D89" s="721">
        <v>5</v>
      </c>
    </row>
    <row r="90" spans="1:4" ht="25.5">
      <c r="A90" s="712" t="s">
        <v>374</v>
      </c>
      <c r="B90" s="608">
        <v>2</v>
      </c>
      <c r="C90" s="608">
        <v>4</v>
      </c>
      <c r="D90" s="721">
        <v>1</v>
      </c>
    </row>
    <row r="91" spans="1:4" ht="25.5">
      <c r="A91" s="712" t="s">
        <v>375</v>
      </c>
      <c r="B91" s="608">
        <v>2</v>
      </c>
      <c r="C91" s="608">
        <v>2</v>
      </c>
      <c r="D91" s="721">
        <v>2</v>
      </c>
    </row>
    <row r="92" spans="1:4" ht="25.5">
      <c r="A92" s="712" t="s">
        <v>376</v>
      </c>
      <c r="B92" s="608">
        <v>55</v>
      </c>
      <c r="C92" s="608">
        <v>84</v>
      </c>
      <c r="D92" s="721">
        <v>77</v>
      </c>
    </row>
    <row r="93" spans="1:4" ht="17.100000000000001" customHeight="1">
      <c r="A93" s="712" t="s">
        <v>377</v>
      </c>
      <c r="B93" s="608">
        <v>16</v>
      </c>
      <c r="C93" s="608">
        <v>16</v>
      </c>
      <c r="D93" s="721">
        <v>19</v>
      </c>
    </row>
    <row r="94" spans="1:4" ht="17.100000000000001" customHeight="1">
      <c r="A94" s="712" t="s">
        <v>378</v>
      </c>
      <c r="B94" s="608">
        <v>5</v>
      </c>
      <c r="C94" s="608">
        <v>11</v>
      </c>
      <c r="D94" s="721">
        <v>2</v>
      </c>
    </row>
    <row r="95" spans="1:4" ht="17.100000000000001" customHeight="1">
      <c r="A95" s="712" t="s">
        <v>379</v>
      </c>
      <c r="B95" s="608">
        <v>58</v>
      </c>
      <c r="C95" s="608">
        <v>125</v>
      </c>
      <c r="D95" s="721">
        <v>139</v>
      </c>
    </row>
    <row r="96" spans="1:4" ht="17.100000000000001" customHeight="1">
      <c r="A96" s="712" t="s">
        <v>380</v>
      </c>
      <c r="B96" s="608">
        <v>651</v>
      </c>
      <c r="C96" s="608">
        <v>568</v>
      </c>
      <c r="D96" s="721">
        <v>484</v>
      </c>
    </row>
    <row r="97" spans="1:6" ht="17.100000000000001" customHeight="1">
      <c r="A97" s="712" t="s">
        <v>381</v>
      </c>
      <c r="B97" s="608">
        <v>0</v>
      </c>
      <c r="C97" s="608">
        <v>0</v>
      </c>
      <c r="D97" s="721">
        <v>0</v>
      </c>
    </row>
    <row r="98" spans="1:6" ht="17.100000000000001" customHeight="1">
      <c r="A98" s="712" t="s">
        <v>382</v>
      </c>
      <c r="B98" s="608">
        <v>5</v>
      </c>
      <c r="C98" s="608">
        <v>2</v>
      </c>
      <c r="D98" s="721">
        <v>3</v>
      </c>
    </row>
    <row r="99" spans="1:6" ht="17.100000000000001" customHeight="1" thickBot="1">
      <c r="A99" s="718" t="s">
        <v>383</v>
      </c>
      <c r="B99" s="151">
        <v>1</v>
      </c>
      <c r="C99" s="151">
        <v>0</v>
      </c>
      <c r="D99" s="722">
        <v>2</v>
      </c>
    </row>
    <row r="101" spans="1:6" s="178" customFormat="1" ht="17.100000000000001" customHeight="1" thickBot="1">
      <c r="A101" s="711" t="s">
        <v>578</v>
      </c>
      <c r="B101" s="711"/>
      <c r="C101" s="711"/>
      <c r="D101" s="711"/>
      <c r="E101" s="711"/>
      <c r="F101" s="711"/>
    </row>
    <row r="102" spans="1:6" ht="17.100000000000001" customHeight="1">
      <c r="A102" s="706" t="s">
        <v>361</v>
      </c>
      <c r="B102" s="707">
        <v>2020</v>
      </c>
      <c r="C102" s="707">
        <v>2021</v>
      </c>
      <c r="D102" s="331">
        <v>2022</v>
      </c>
    </row>
    <row r="103" spans="1:6" ht="17.100000000000001" customHeight="1">
      <c r="A103" s="712" t="s">
        <v>391</v>
      </c>
      <c r="B103" s="716">
        <v>0</v>
      </c>
      <c r="C103" s="716">
        <v>0</v>
      </c>
      <c r="D103" s="530">
        <v>0</v>
      </c>
    </row>
    <row r="104" spans="1:6" ht="17.100000000000001" customHeight="1">
      <c r="A104" s="712" t="s">
        <v>392</v>
      </c>
      <c r="B104" s="716">
        <v>546</v>
      </c>
      <c r="C104" s="716">
        <v>532</v>
      </c>
      <c r="D104" s="530">
        <v>490</v>
      </c>
    </row>
    <row r="105" spans="1:6" ht="17.100000000000001" customHeight="1">
      <c r="A105" s="712" t="s">
        <v>393</v>
      </c>
      <c r="B105" s="716">
        <v>0</v>
      </c>
      <c r="C105" s="716">
        <v>0</v>
      </c>
      <c r="D105" s="530">
        <v>0</v>
      </c>
    </row>
    <row r="106" spans="1:6" ht="17.100000000000001" customHeight="1">
      <c r="A106" s="712" t="s">
        <v>394</v>
      </c>
      <c r="B106" s="716">
        <v>1374</v>
      </c>
      <c r="C106" s="716">
        <v>920</v>
      </c>
      <c r="D106" s="530">
        <v>760</v>
      </c>
    </row>
    <row r="107" spans="1:6" ht="17.100000000000001" customHeight="1" thickBot="1">
      <c r="A107" s="718" t="s">
        <v>395</v>
      </c>
      <c r="B107" s="163">
        <v>6</v>
      </c>
      <c r="C107" s="163">
        <v>1</v>
      </c>
      <c r="D107" s="531">
        <v>8</v>
      </c>
    </row>
    <row r="108" spans="1:6" ht="17.100000000000001" customHeight="1">
      <c r="E108" s="111"/>
    </row>
    <row r="109" spans="1:6" s="178" customFormat="1" ht="17.100000000000001" customHeight="1" thickBot="1">
      <c r="A109" s="930" t="s">
        <v>579</v>
      </c>
      <c r="B109" s="930"/>
      <c r="C109" s="930"/>
      <c r="D109" s="930"/>
      <c r="E109" s="179"/>
    </row>
    <row r="110" spans="1:6" ht="33" customHeight="1" thickBot="1">
      <c r="A110" s="225" t="s">
        <v>403</v>
      </c>
      <c r="B110" s="234">
        <v>2020</v>
      </c>
      <c r="C110" s="234">
        <v>2021</v>
      </c>
      <c r="D110" s="297">
        <v>2022</v>
      </c>
    </row>
    <row r="111" spans="1:6" ht="17.100000000000001" customHeight="1">
      <c r="A111" s="3" t="s">
        <v>404</v>
      </c>
      <c r="B111" s="273">
        <v>112</v>
      </c>
      <c r="C111" s="273">
        <v>122</v>
      </c>
      <c r="D111" s="529">
        <v>136</v>
      </c>
    </row>
    <row r="112" spans="1:6" ht="17.100000000000001" customHeight="1">
      <c r="A112" s="712" t="s">
        <v>405</v>
      </c>
      <c r="B112" s="716">
        <v>78</v>
      </c>
      <c r="C112" s="716">
        <v>129</v>
      </c>
      <c r="D112" s="530">
        <v>111</v>
      </c>
    </row>
    <row r="113" spans="1:5" ht="17.100000000000001" customHeight="1">
      <c r="A113" s="712" t="s">
        <v>406</v>
      </c>
      <c r="B113" s="716">
        <v>26</v>
      </c>
      <c r="C113" s="716">
        <v>50</v>
      </c>
      <c r="D113" s="530">
        <v>47</v>
      </c>
    </row>
    <row r="114" spans="1:5" ht="17.100000000000001" customHeight="1">
      <c r="A114" s="712" t="s">
        <v>407</v>
      </c>
      <c r="B114" s="716">
        <v>35</v>
      </c>
      <c r="C114" s="716">
        <v>31</v>
      </c>
      <c r="D114" s="530">
        <v>42</v>
      </c>
    </row>
    <row r="115" spans="1:5" ht="17.100000000000001" customHeight="1">
      <c r="A115" s="712" t="s">
        <v>408</v>
      </c>
      <c r="B115" s="716">
        <v>40</v>
      </c>
      <c r="C115" s="716">
        <v>67</v>
      </c>
      <c r="D115" s="530">
        <v>81</v>
      </c>
    </row>
    <row r="116" spans="1:5" ht="17.100000000000001" customHeight="1">
      <c r="A116" s="712" t="s">
        <v>409</v>
      </c>
      <c r="B116" s="716">
        <v>7</v>
      </c>
      <c r="C116" s="716">
        <v>0</v>
      </c>
      <c r="D116" s="530">
        <v>1</v>
      </c>
    </row>
    <row r="117" spans="1:5" ht="17.100000000000001" customHeight="1" thickBot="1">
      <c r="A117" s="718" t="s">
        <v>410</v>
      </c>
      <c r="B117" s="163">
        <v>1451</v>
      </c>
      <c r="C117" s="163">
        <v>1505</v>
      </c>
      <c r="D117" s="531">
        <v>1422</v>
      </c>
    </row>
    <row r="118" spans="1:5" ht="17.100000000000001" customHeight="1" thickBot="1">
      <c r="E118" s="111"/>
    </row>
    <row r="119" spans="1:5" ht="35.25" customHeight="1" thickBot="1">
      <c r="A119" s="225" t="s">
        <v>660</v>
      </c>
      <c r="B119" s="234">
        <v>2020</v>
      </c>
      <c r="C119" s="234">
        <v>2021</v>
      </c>
      <c r="D119" s="297">
        <v>2022</v>
      </c>
    </row>
    <row r="120" spans="1:5" ht="17.100000000000001" customHeight="1">
      <c r="A120" s="3" t="s">
        <v>411</v>
      </c>
      <c r="B120" s="273">
        <v>0</v>
      </c>
      <c r="C120" s="273">
        <v>1</v>
      </c>
      <c r="D120" s="529">
        <v>2</v>
      </c>
    </row>
    <row r="121" spans="1:5" ht="17.100000000000001" customHeight="1">
      <c r="A121" s="712" t="s">
        <v>412</v>
      </c>
      <c r="B121" s="716">
        <v>6</v>
      </c>
      <c r="C121" s="716">
        <v>6</v>
      </c>
      <c r="D121" s="530">
        <v>7</v>
      </c>
    </row>
    <row r="122" spans="1:5" ht="17.100000000000001" customHeight="1">
      <c r="A122" s="712" t="s">
        <v>413</v>
      </c>
      <c r="B122" s="716">
        <v>4</v>
      </c>
      <c r="C122" s="716">
        <v>2</v>
      </c>
      <c r="D122" s="530">
        <v>1</v>
      </c>
    </row>
    <row r="123" spans="1:5" ht="17.100000000000001" customHeight="1">
      <c r="A123" s="712" t="s">
        <v>414</v>
      </c>
      <c r="B123" s="716">
        <v>15</v>
      </c>
      <c r="C123" s="716">
        <v>23</v>
      </c>
      <c r="D123" s="530">
        <v>21</v>
      </c>
    </row>
    <row r="124" spans="1:5" ht="17.100000000000001" customHeight="1">
      <c r="A124" s="712" t="s">
        <v>415</v>
      </c>
      <c r="B124" s="716">
        <v>94</v>
      </c>
      <c r="C124" s="716">
        <v>68</v>
      </c>
      <c r="D124" s="530">
        <v>67</v>
      </c>
    </row>
    <row r="125" spans="1:5" ht="17.100000000000001" customHeight="1">
      <c r="A125" s="712" t="s">
        <v>416</v>
      </c>
      <c r="B125" s="716">
        <v>1</v>
      </c>
      <c r="C125" s="716">
        <v>5</v>
      </c>
      <c r="D125" s="530">
        <v>17</v>
      </c>
    </row>
    <row r="126" spans="1:5" ht="17.100000000000001" customHeight="1">
      <c r="A126" s="712" t="s">
        <v>674</v>
      </c>
      <c r="B126" s="716">
        <v>26</v>
      </c>
      <c r="C126" s="716">
        <v>40</v>
      </c>
      <c r="D126" s="530">
        <v>47</v>
      </c>
    </row>
    <row r="127" spans="1:5" ht="17.100000000000001" customHeight="1">
      <c r="A127" s="712" t="s">
        <v>750</v>
      </c>
      <c r="B127" s="716">
        <v>12</v>
      </c>
      <c r="C127" s="716">
        <v>5</v>
      </c>
      <c r="D127" s="530">
        <v>10</v>
      </c>
    </row>
    <row r="128" spans="1:5" ht="17.100000000000001" customHeight="1" thickBot="1">
      <c r="A128" s="718" t="s">
        <v>417</v>
      </c>
      <c r="B128" s="163">
        <v>225200</v>
      </c>
      <c r="C128" s="163">
        <v>265860</v>
      </c>
      <c r="D128" s="531">
        <v>413766</v>
      </c>
    </row>
    <row r="129" spans="1:4" ht="17.100000000000001" customHeight="1">
      <c r="A129" s="109"/>
      <c r="B129" s="177"/>
      <c r="C129" s="177"/>
      <c r="D129" s="177"/>
    </row>
    <row r="130" spans="1:4" s="64" customFormat="1" ht="17.100000000000001" customHeight="1">
      <c r="A130" s="64" t="s">
        <v>576</v>
      </c>
    </row>
    <row r="131" spans="1:4" ht="17.100000000000001" customHeight="1" thickBot="1"/>
    <row r="132" spans="1:4" ht="29.25" customHeight="1" thickBot="1">
      <c r="A132" s="264" t="s">
        <v>478</v>
      </c>
      <c r="B132" s="206">
        <v>2020</v>
      </c>
      <c r="C132" s="206">
        <v>2021</v>
      </c>
      <c r="D132" s="288">
        <v>2022</v>
      </c>
    </row>
    <row r="133" spans="1:4" ht="25.5">
      <c r="A133" s="3" t="s">
        <v>479</v>
      </c>
      <c r="B133" s="219">
        <v>277</v>
      </c>
      <c r="C133" s="219">
        <v>287</v>
      </c>
      <c r="D133" s="338">
        <v>382</v>
      </c>
    </row>
    <row r="134" spans="1:4" ht="17.100000000000001" customHeight="1">
      <c r="A134" s="712" t="s">
        <v>480</v>
      </c>
      <c r="B134" s="608">
        <v>48</v>
      </c>
      <c r="C134" s="608">
        <v>38</v>
      </c>
      <c r="D134" s="721">
        <v>40</v>
      </c>
    </row>
    <row r="135" spans="1:4" ht="17.100000000000001" customHeight="1">
      <c r="A135" s="712" t="s">
        <v>481</v>
      </c>
      <c r="B135" s="608">
        <v>36</v>
      </c>
      <c r="C135" s="608">
        <v>23</v>
      </c>
      <c r="D135" s="721">
        <v>38</v>
      </c>
    </row>
    <row r="136" spans="1:4" ht="17.100000000000001" customHeight="1">
      <c r="A136" s="712" t="s">
        <v>482</v>
      </c>
      <c r="B136" s="608">
        <v>72</v>
      </c>
      <c r="C136" s="608">
        <v>64</v>
      </c>
      <c r="D136" s="721">
        <v>69</v>
      </c>
    </row>
    <row r="137" spans="1:4" ht="17.100000000000001" customHeight="1">
      <c r="A137" s="712" t="s">
        <v>483</v>
      </c>
      <c r="B137" s="608">
        <v>24</v>
      </c>
      <c r="C137" s="608">
        <v>53</v>
      </c>
      <c r="D137" s="721">
        <v>58</v>
      </c>
    </row>
    <row r="138" spans="1:4" ht="17.100000000000001" customHeight="1">
      <c r="A138" s="712" t="s">
        <v>484</v>
      </c>
      <c r="B138" s="608">
        <v>28</v>
      </c>
      <c r="C138" s="608">
        <v>45</v>
      </c>
      <c r="D138" s="721">
        <v>39</v>
      </c>
    </row>
    <row r="139" spans="1:4" ht="25.5">
      <c r="A139" s="705" t="s">
        <v>485</v>
      </c>
      <c r="B139" s="608">
        <v>21</v>
      </c>
      <c r="C139" s="608">
        <v>23</v>
      </c>
      <c r="D139" s="721">
        <v>27</v>
      </c>
    </row>
    <row r="140" spans="1:4" ht="17.100000000000001" customHeight="1" thickBot="1">
      <c r="A140" s="718" t="s">
        <v>486</v>
      </c>
      <c r="B140" s="151">
        <v>197</v>
      </c>
      <c r="C140" s="151">
        <v>190</v>
      </c>
      <c r="D140" s="722">
        <v>293</v>
      </c>
    </row>
    <row r="141" spans="1:4" ht="17.100000000000001" customHeight="1">
      <c r="A141" s="109"/>
      <c r="B141" s="107"/>
      <c r="C141" s="107"/>
      <c r="D141" s="107"/>
    </row>
    <row r="142" spans="1:4" ht="17.100000000000001" customHeight="1" thickBot="1"/>
    <row r="143" spans="1:4" ht="28.5" customHeight="1" thickBot="1">
      <c r="A143" s="720" t="s">
        <v>487</v>
      </c>
      <c r="B143" s="206">
        <v>2020</v>
      </c>
      <c r="C143" s="206">
        <v>2021</v>
      </c>
      <c r="D143" s="288">
        <v>2022</v>
      </c>
    </row>
    <row r="144" spans="1:4" ht="17.100000000000001" customHeight="1">
      <c r="A144" s="3" t="s">
        <v>488</v>
      </c>
      <c r="B144" s="219">
        <v>58</v>
      </c>
      <c r="C144" s="219">
        <v>52</v>
      </c>
      <c r="D144" s="338">
        <v>59</v>
      </c>
    </row>
    <row r="145" spans="1:4" ht="17.100000000000001" customHeight="1" thickBot="1">
      <c r="A145" s="718" t="s">
        <v>489</v>
      </c>
      <c r="B145" s="151">
        <v>38</v>
      </c>
      <c r="C145" s="151">
        <v>54</v>
      </c>
      <c r="D145" s="722">
        <v>58</v>
      </c>
    </row>
    <row r="146" spans="1:4" ht="17.100000000000001" customHeight="1" thickBot="1">
      <c r="B146" s="4"/>
      <c r="C146" s="4"/>
      <c r="D146" s="4"/>
    </row>
    <row r="147" spans="1:4" ht="33.75" customHeight="1" thickBot="1">
      <c r="A147" s="720" t="s">
        <v>490</v>
      </c>
      <c r="B147" s="206">
        <v>2020</v>
      </c>
      <c r="C147" s="206">
        <v>2021</v>
      </c>
      <c r="D147" s="288">
        <v>2022</v>
      </c>
    </row>
    <row r="148" spans="1:4" ht="17.100000000000001" customHeight="1" thickBot="1">
      <c r="A148" s="200" t="s">
        <v>491</v>
      </c>
      <c r="B148" s="222">
        <v>159</v>
      </c>
      <c r="C148" s="222">
        <v>168</v>
      </c>
      <c r="D148" s="725">
        <v>206</v>
      </c>
    </row>
    <row r="149" spans="1:4" ht="13.5" thickBot="1">
      <c r="B149" s="4"/>
      <c r="C149" s="4"/>
      <c r="D149" s="4"/>
    </row>
    <row r="150" spans="1:4" ht="30.75" customHeight="1" thickBot="1">
      <c r="A150" s="225" t="s">
        <v>812</v>
      </c>
      <c r="B150" s="206"/>
      <c r="C150" s="206">
        <v>2021</v>
      </c>
      <c r="D150" s="288">
        <v>2022</v>
      </c>
    </row>
    <row r="151" spans="1:4" ht="23.25" customHeight="1" thickBot="1">
      <c r="A151" s="200" t="s">
        <v>813</v>
      </c>
      <c r="B151" s="222"/>
      <c r="C151" s="222">
        <v>410</v>
      </c>
      <c r="D151" s="725">
        <v>443</v>
      </c>
    </row>
    <row r="152" spans="1:4" ht="12.75"/>
  </sheetData>
  <mergeCells count="39">
    <mergeCell ref="A67:A68"/>
    <mergeCell ref="A65:A66"/>
    <mergeCell ref="C67:C68"/>
    <mergeCell ref="D63:D64"/>
    <mergeCell ref="D65:D66"/>
    <mergeCell ref="D67:D68"/>
    <mergeCell ref="A54:A55"/>
    <mergeCell ref="B54:B55"/>
    <mergeCell ref="A1:E1"/>
    <mergeCell ref="A14:A15"/>
    <mergeCell ref="B14:B15"/>
    <mergeCell ref="C14:C15"/>
    <mergeCell ref="A26:A27"/>
    <mergeCell ref="A29:A30"/>
    <mergeCell ref="A49:B49"/>
    <mergeCell ref="A50:B50"/>
    <mergeCell ref="C54:C55"/>
    <mergeCell ref="D14:D15"/>
    <mergeCell ref="A109:D109"/>
    <mergeCell ref="B59:B60"/>
    <mergeCell ref="B61:B62"/>
    <mergeCell ref="A56:A58"/>
    <mergeCell ref="C56:C58"/>
    <mergeCell ref="C59:C60"/>
    <mergeCell ref="C61:C62"/>
    <mergeCell ref="C63:C64"/>
    <mergeCell ref="C65:C66"/>
    <mergeCell ref="A63:A64"/>
    <mergeCell ref="B63:B64"/>
    <mergeCell ref="A59:A60"/>
    <mergeCell ref="A61:A62"/>
    <mergeCell ref="A70:D70"/>
    <mergeCell ref="B65:B66"/>
    <mergeCell ref="B67:B68"/>
    <mergeCell ref="B56:B58"/>
    <mergeCell ref="D54:D55"/>
    <mergeCell ref="D56:D58"/>
    <mergeCell ref="D59:D60"/>
    <mergeCell ref="D61:D62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4"/>
  <sheetViews>
    <sheetView topLeftCell="A31" workbookViewId="0">
      <selection activeCell="M27" sqref="M27"/>
    </sheetView>
  </sheetViews>
  <sheetFormatPr defaultColWidth="9.140625" defaultRowHeight="12.75"/>
  <cols>
    <col min="1" max="1" width="44" style="105" customWidth="1"/>
    <col min="2" max="2" width="10.5703125" style="105" customWidth="1"/>
    <col min="3" max="3" width="11.7109375" style="105" customWidth="1"/>
    <col min="4" max="4" width="11.5703125" style="105" customWidth="1"/>
    <col min="5" max="5" width="11.7109375" style="105" customWidth="1"/>
    <col min="6" max="6" width="12.5703125" style="104" customWidth="1"/>
    <col min="7" max="7" width="10.7109375" style="105" customWidth="1"/>
    <col min="8" max="8" width="11.85546875" style="105" customWidth="1"/>
    <col min="9" max="9" width="12.140625" style="105" customWidth="1"/>
    <col min="10" max="16384" width="9.140625" style="105"/>
  </cols>
  <sheetData>
    <row r="1" spans="1:8">
      <c r="A1" s="345" t="s">
        <v>587</v>
      </c>
      <c r="B1" s="345"/>
      <c r="C1" s="345"/>
      <c r="D1" s="345"/>
      <c r="E1" s="345"/>
      <c r="F1" s="42"/>
    </row>
    <row r="3" spans="1:8">
      <c r="A3" s="347" t="s">
        <v>581</v>
      </c>
      <c r="B3" s="347"/>
      <c r="C3" s="347"/>
      <c r="D3" s="347"/>
      <c r="F3" s="105"/>
    </row>
    <row r="4" spans="1:8" ht="13.5" thickBot="1">
      <c r="F4" s="105"/>
      <c r="H4" s="43"/>
    </row>
    <row r="5" spans="1:8" ht="17.100000000000001" customHeight="1" thickBot="1">
      <c r="A5" s="1013" t="s">
        <v>607</v>
      </c>
      <c r="B5" s="1014"/>
      <c r="C5" s="1014"/>
      <c r="D5" s="1014"/>
      <c r="E5" s="262">
        <v>2020</v>
      </c>
      <c r="F5" s="262">
        <v>2021</v>
      </c>
      <c r="G5" s="328">
        <v>2022</v>
      </c>
    </row>
    <row r="6" spans="1:8" ht="17.100000000000001" customHeight="1">
      <c r="A6" s="1015" t="s">
        <v>608</v>
      </c>
      <c r="B6" s="1016"/>
      <c r="C6" s="1016"/>
      <c r="D6" s="1016"/>
      <c r="E6" s="265">
        <v>404</v>
      </c>
      <c r="F6" s="265">
        <v>336</v>
      </c>
      <c r="G6" s="332">
        <v>406</v>
      </c>
    </row>
    <row r="7" spans="1:8" ht="17.100000000000001" customHeight="1">
      <c r="A7" s="1017" t="s">
        <v>286</v>
      </c>
      <c r="B7" s="1018"/>
      <c r="C7" s="1018"/>
      <c r="D7" s="1018"/>
      <c r="E7" s="60">
        <v>2360</v>
      </c>
      <c r="F7" s="60">
        <v>2005</v>
      </c>
      <c r="G7" s="333">
        <v>1950</v>
      </c>
    </row>
    <row r="8" spans="1:8" ht="17.100000000000001" customHeight="1">
      <c r="A8" s="1017" t="s">
        <v>609</v>
      </c>
      <c r="B8" s="1018"/>
      <c r="C8" s="1018"/>
      <c r="D8" s="1018"/>
      <c r="E8" s="59">
        <v>49</v>
      </c>
      <c r="F8" s="59">
        <v>66</v>
      </c>
      <c r="G8" s="334">
        <v>63</v>
      </c>
    </row>
    <row r="9" spans="1:8" ht="17.100000000000001" customHeight="1">
      <c r="A9" s="1021" t="s">
        <v>610</v>
      </c>
      <c r="B9" s="1022"/>
      <c r="C9" s="1022"/>
      <c r="D9" s="1022"/>
      <c r="E9" s="59">
        <v>35</v>
      </c>
      <c r="F9" s="59">
        <v>43</v>
      </c>
      <c r="G9" s="334">
        <v>41</v>
      </c>
    </row>
    <row r="10" spans="1:8" ht="17.100000000000001" customHeight="1" thickBot="1">
      <c r="A10" s="1019" t="s">
        <v>611</v>
      </c>
      <c r="B10" s="1020"/>
      <c r="C10" s="1020"/>
      <c r="D10" s="1020"/>
      <c r="E10" s="149">
        <v>202</v>
      </c>
      <c r="F10" s="149">
        <v>121</v>
      </c>
      <c r="G10" s="335">
        <v>287</v>
      </c>
    </row>
    <row r="11" spans="1:8" ht="15.75" customHeight="1" thickBot="1">
      <c r="E11" s="41"/>
      <c r="F11" s="44"/>
      <c r="G11" s="41"/>
    </row>
    <row r="12" spans="1:8" ht="17.100000000000001" customHeight="1" thickBot="1">
      <c r="A12" s="1013" t="s">
        <v>612</v>
      </c>
      <c r="B12" s="1014"/>
      <c r="C12" s="1014"/>
      <c r="D12" s="1014"/>
      <c r="E12" s="262">
        <v>2020</v>
      </c>
      <c r="F12" s="262">
        <v>2021</v>
      </c>
      <c r="G12" s="328">
        <v>2022</v>
      </c>
    </row>
    <row r="13" spans="1:8" ht="17.100000000000001" customHeight="1">
      <c r="A13" s="1015" t="s">
        <v>787</v>
      </c>
      <c r="B13" s="1016"/>
      <c r="C13" s="1016"/>
      <c r="D13" s="1016"/>
      <c r="E13" s="266">
        <v>5</v>
      </c>
      <c r="F13" s="266">
        <v>13</v>
      </c>
      <c r="G13" s="336">
        <v>9</v>
      </c>
    </row>
    <row r="14" spans="1:8" ht="17.100000000000001" customHeight="1">
      <c r="A14" s="1017" t="s">
        <v>788</v>
      </c>
      <c r="B14" s="1018"/>
      <c r="C14" s="1018"/>
      <c r="D14" s="1018"/>
      <c r="E14" s="60">
        <v>40</v>
      </c>
      <c r="F14" s="60">
        <v>47</v>
      </c>
      <c r="G14" s="333">
        <v>54</v>
      </c>
    </row>
    <row r="15" spans="1:8" ht="17.100000000000001" customHeight="1">
      <c r="A15" s="1017" t="s">
        <v>682</v>
      </c>
      <c r="B15" s="1018"/>
      <c r="C15" s="1018"/>
      <c r="D15" s="1018"/>
      <c r="E15" s="60">
        <v>6</v>
      </c>
      <c r="F15" s="60">
        <v>18</v>
      </c>
      <c r="G15" s="333">
        <v>15</v>
      </c>
    </row>
    <row r="16" spans="1:8" ht="17.100000000000001" customHeight="1">
      <c r="A16" s="1017" t="s">
        <v>613</v>
      </c>
      <c r="B16" s="1018"/>
      <c r="C16" s="1018"/>
      <c r="D16" s="1018"/>
      <c r="E16" s="60">
        <v>54</v>
      </c>
      <c r="F16" s="60">
        <v>16</v>
      </c>
      <c r="G16" s="333">
        <v>14</v>
      </c>
    </row>
    <row r="17" spans="1:9" ht="17.100000000000001" customHeight="1" thickBot="1">
      <c r="A17" s="1019" t="s">
        <v>614</v>
      </c>
      <c r="B17" s="1020"/>
      <c r="C17" s="1020"/>
      <c r="D17" s="1020"/>
      <c r="E17" s="150">
        <v>1403</v>
      </c>
      <c r="F17" s="150">
        <v>2582</v>
      </c>
      <c r="G17" s="337">
        <v>3300</v>
      </c>
    </row>
    <row r="18" spans="1:9" ht="15.75" customHeight="1" thickBot="1">
      <c r="E18" s="46"/>
      <c r="F18" s="46"/>
      <c r="G18" s="46"/>
      <c r="I18" s="5"/>
    </row>
    <row r="19" spans="1:9" ht="18" customHeight="1">
      <c r="A19" s="855" t="s">
        <v>287</v>
      </c>
      <c r="B19" s="1023"/>
      <c r="C19" s="1023"/>
      <c r="D19" s="1023"/>
      <c r="E19" s="825" t="s">
        <v>533</v>
      </c>
      <c r="F19" s="1025"/>
      <c r="G19" s="1026"/>
      <c r="I19" s="346"/>
    </row>
    <row r="20" spans="1:9" ht="14.25" customHeight="1" thickBot="1">
      <c r="A20" s="856"/>
      <c r="B20" s="1024"/>
      <c r="C20" s="1024"/>
      <c r="D20" s="1024"/>
      <c r="E20" s="348">
        <v>2020</v>
      </c>
      <c r="F20" s="348">
        <v>2021</v>
      </c>
      <c r="G20" s="349">
        <v>2022</v>
      </c>
    </row>
    <row r="21" spans="1:9" ht="17.100000000000001" customHeight="1">
      <c r="A21" s="1015" t="s">
        <v>288</v>
      </c>
      <c r="B21" s="1016"/>
      <c r="C21" s="1016"/>
      <c r="D21" s="1016"/>
      <c r="E21" s="219">
        <v>15</v>
      </c>
      <c r="F21" s="219">
        <v>15</v>
      </c>
      <c r="G21" s="338">
        <v>15</v>
      </c>
    </row>
    <row r="22" spans="1:9" ht="17.100000000000001" customHeight="1">
      <c r="A22" s="1017" t="s">
        <v>670</v>
      </c>
      <c r="B22" s="1018"/>
      <c r="C22" s="1018"/>
      <c r="D22" s="1018"/>
      <c r="E22" s="6">
        <v>13</v>
      </c>
      <c r="F22" s="6">
        <v>13</v>
      </c>
      <c r="G22" s="339">
        <v>13</v>
      </c>
    </row>
    <row r="23" spans="1:9" ht="17.100000000000001" customHeight="1">
      <c r="A23" s="1017" t="s">
        <v>289</v>
      </c>
      <c r="B23" s="1018"/>
      <c r="C23" s="1018"/>
      <c r="D23" s="1018"/>
      <c r="E23" s="6">
        <v>63</v>
      </c>
      <c r="F23" s="6">
        <v>63</v>
      </c>
      <c r="G23" s="339">
        <v>64</v>
      </c>
    </row>
    <row r="24" spans="1:9" ht="17.100000000000001" customHeight="1" thickBot="1">
      <c r="A24" s="1019" t="s">
        <v>684</v>
      </c>
      <c r="B24" s="1020"/>
      <c r="C24" s="1020"/>
      <c r="D24" s="1020"/>
      <c r="E24" s="151">
        <v>46</v>
      </c>
      <c r="F24" s="151">
        <v>46</v>
      </c>
      <c r="G24" s="340">
        <v>45</v>
      </c>
    </row>
    <row r="25" spans="1:9" ht="18.75" customHeight="1">
      <c r="A25" s="1027" t="s">
        <v>535</v>
      </c>
      <c r="B25" s="1027"/>
      <c r="C25" s="1027"/>
      <c r="D25" s="1027"/>
      <c r="E25" s="1027"/>
      <c r="F25" s="1027"/>
      <c r="G25" s="1027"/>
      <c r="H25" s="350"/>
    </row>
    <row r="26" spans="1:9" ht="17.100000000000001" customHeight="1" thickBot="1">
      <c r="D26" s="350"/>
      <c r="E26" s="350"/>
      <c r="F26" s="350"/>
      <c r="G26" s="350"/>
      <c r="H26" s="350"/>
    </row>
    <row r="27" spans="1:9" ht="21.75" customHeight="1">
      <c r="A27" s="1028" t="s">
        <v>683</v>
      </c>
      <c r="B27" s="1029"/>
      <c r="C27" s="1029"/>
      <c r="D27" s="1030"/>
      <c r="F27" s="105"/>
    </row>
    <row r="28" spans="1:9" ht="20.25" customHeight="1">
      <c r="A28" s="873" t="s">
        <v>290</v>
      </c>
      <c r="B28" s="1031" t="s">
        <v>534</v>
      </c>
      <c r="C28" s="1032"/>
      <c r="D28" s="1033"/>
      <c r="F28" s="105"/>
    </row>
    <row r="29" spans="1:9" ht="15.75" customHeight="1" thickBot="1">
      <c r="A29" s="856"/>
      <c r="B29" s="348">
        <v>2020</v>
      </c>
      <c r="C29" s="348">
        <v>2021</v>
      </c>
      <c r="D29" s="349">
        <v>2022</v>
      </c>
      <c r="F29" s="105"/>
    </row>
    <row r="30" spans="1:9" ht="17.100000000000001" customHeight="1" thickBot="1">
      <c r="A30" s="267" t="s">
        <v>291</v>
      </c>
      <c r="B30" s="268">
        <v>23</v>
      </c>
      <c r="C30" s="268">
        <v>22</v>
      </c>
      <c r="D30" s="341">
        <v>23</v>
      </c>
      <c r="F30" s="105"/>
    </row>
    <row r="31" spans="1:9" ht="17.100000000000001" customHeight="1">
      <c r="A31" s="100"/>
      <c r="B31" s="101"/>
      <c r="C31" s="101"/>
      <c r="D31" s="101"/>
      <c r="F31" s="105"/>
    </row>
    <row r="32" spans="1:9">
      <c r="F32" s="105"/>
    </row>
    <row r="33" spans="1:6">
      <c r="A33" s="823" t="s">
        <v>615</v>
      </c>
      <c r="B33" s="823"/>
      <c r="C33" s="823"/>
      <c r="D33" s="823"/>
      <c r="F33" s="105"/>
    </row>
    <row r="34" spans="1:6" ht="15.75" customHeight="1" thickBot="1">
      <c r="F34" s="105"/>
    </row>
    <row r="35" spans="1:6" ht="31.5" customHeight="1" thickBot="1">
      <c r="A35" s="225" t="s">
        <v>615</v>
      </c>
      <c r="B35" s="262">
        <v>2020</v>
      </c>
      <c r="C35" s="262">
        <v>2021</v>
      </c>
      <c r="D35" s="328">
        <v>2022</v>
      </c>
      <c r="F35" s="105"/>
    </row>
    <row r="36" spans="1:6" ht="17.100000000000001" customHeight="1">
      <c r="A36" s="269" t="s">
        <v>150</v>
      </c>
      <c r="B36" s="266">
        <v>543</v>
      </c>
      <c r="C36" s="266">
        <v>666</v>
      </c>
      <c r="D36" s="336">
        <v>736</v>
      </c>
      <c r="F36" s="105"/>
    </row>
    <row r="37" spans="1:6" ht="17.100000000000001" customHeight="1">
      <c r="A37" s="152" t="s">
        <v>151</v>
      </c>
      <c r="B37" s="60">
        <v>231</v>
      </c>
      <c r="C37" s="60">
        <v>258</v>
      </c>
      <c r="D37" s="333">
        <v>336</v>
      </c>
      <c r="F37" s="105"/>
    </row>
    <row r="38" spans="1:6" ht="25.5">
      <c r="A38" s="152" t="s">
        <v>152</v>
      </c>
      <c r="B38" s="60">
        <v>533</v>
      </c>
      <c r="C38" s="60">
        <v>528</v>
      </c>
      <c r="D38" s="333">
        <v>611</v>
      </c>
      <c r="F38" s="105"/>
    </row>
    <row r="39" spans="1:6" ht="17.100000000000001" customHeight="1">
      <c r="A39" s="152" t="s">
        <v>153</v>
      </c>
      <c r="B39" s="60">
        <v>1535</v>
      </c>
      <c r="C39" s="60">
        <v>1636</v>
      </c>
      <c r="D39" s="333">
        <v>1711</v>
      </c>
      <c r="F39" s="105"/>
    </row>
    <row r="40" spans="1:6" ht="17.100000000000001" customHeight="1">
      <c r="A40" s="152" t="s">
        <v>154</v>
      </c>
      <c r="B40" s="60">
        <v>21</v>
      </c>
      <c r="C40" s="60">
        <v>10</v>
      </c>
      <c r="D40" s="333">
        <v>10</v>
      </c>
      <c r="F40" s="105"/>
    </row>
    <row r="41" spans="1:6" ht="17.100000000000001" customHeight="1">
      <c r="A41" s="152" t="s">
        <v>155</v>
      </c>
      <c r="B41" s="60">
        <v>13</v>
      </c>
      <c r="C41" s="60">
        <v>3</v>
      </c>
      <c r="D41" s="333">
        <v>7</v>
      </c>
      <c r="F41" s="105"/>
    </row>
    <row r="42" spans="1:6" ht="17.100000000000001" customHeight="1">
      <c r="A42" s="152" t="s">
        <v>156</v>
      </c>
      <c r="B42" s="60">
        <v>14</v>
      </c>
      <c r="C42" s="60">
        <v>10</v>
      </c>
      <c r="D42" s="333">
        <v>8</v>
      </c>
      <c r="F42" s="105"/>
    </row>
    <row r="43" spans="1:6" ht="17.100000000000001" customHeight="1">
      <c r="A43" s="152" t="s">
        <v>827</v>
      </c>
      <c r="B43" s="60">
        <v>7</v>
      </c>
      <c r="C43" s="60">
        <v>21</v>
      </c>
      <c r="D43" s="333">
        <v>20</v>
      </c>
      <c r="F43" s="105"/>
    </row>
    <row r="44" spans="1:6" ht="17.100000000000001" customHeight="1">
      <c r="A44" s="152" t="s">
        <v>157</v>
      </c>
      <c r="B44" s="60">
        <v>9</v>
      </c>
      <c r="C44" s="60">
        <v>6</v>
      </c>
      <c r="D44" s="333">
        <v>15</v>
      </c>
      <c r="F44" s="105"/>
    </row>
    <row r="45" spans="1:6" ht="17.100000000000001" customHeight="1">
      <c r="A45" s="152" t="s">
        <v>158</v>
      </c>
      <c r="B45" s="60">
        <v>65</v>
      </c>
      <c r="C45" s="60">
        <v>65</v>
      </c>
      <c r="D45" s="333">
        <v>68</v>
      </c>
      <c r="F45" s="105"/>
    </row>
    <row r="46" spans="1:6" ht="17.100000000000001" customHeight="1">
      <c r="A46" s="152" t="s">
        <v>159</v>
      </c>
      <c r="B46" s="60">
        <v>90</v>
      </c>
      <c r="C46" s="60">
        <v>108</v>
      </c>
      <c r="D46" s="333">
        <v>114</v>
      </c>
      <c r="F46" s="105"/>
    </row>
    <row r="47" spans="1:6" ht="17.100000000000001" customHeight="1">
      <c r="A47" s="152" t="s">
        <v>160</v>
      </c>
      <c r="B47" s="60">
        <v>15</v>
      </c>
      <c r="C47" s="60">
        <v>14</v>
      </c>
      <c r="D47" s="333">
        <v>18</v>
      </c>
      <c r="F47" s="105"/>
    </row>
    <row r="48" spans="1:6" ht="17.100000000000001" customHeight="1">
      <c r="A48" s="152" t="s">
        <v>161</v>
      </c>
      <c r="B48" s="60">
        <v>11</v>
      </c>
      <c r="C48" s="60">
        <v>4</v>
      </c>
      <c r="D48" s="333">
        <v>16</v>
      </c>
      <c r="F48" s="105"/>
    </row>
    <row r="49" spans="1:6" ht="17.100000000000001" customHeight="1">
      <c r="A49" s="152" t="s">
        <v>162</v>
      </c>
      <c r="B49" s="60">
        <v>35</v>
      </c>
      <c r="C49" s="60">
        <v>43</v>
      </c>
      <c r="D49" s="333">
        <v>38</v>
      </c>
      <c r="F49" s="105"/>
    </row>
    <row r="50" spans="1:6" ht="17.100000000000001" customHeight="1">
      <c r="A50" s="152" t="s">
        <v>163</v>
      </c>
      <c r="B50" s="60">
        <v>51</v>
      </c>
      <c r="C50" s="60">
        <v>61</v>
      </c>
      <c r="D50" s="333">
        <v>54</v>
      </c>
      <c r="F50" s="105"/>
    </row>
    <row r="51" spans="1:6" ht="17.100000000000001" customHeight="1">
      <c r="A51" s="152" t="s">
        <v>164</v>
      </c>
      <c r="B51" s="60">
        <v>31</v>
      </c>
      <c r="C51" s="60">
        <v>60</v>
      </c>
      <c r="D51" s="333">
        <v>80</v>
      </c>
      <c r="F51" s="105"/>
    </row>
    <row r="52" spans="1:6" ht="17.100000000000001" customHeight="1" thickBot="1">
      <c r="A52" s="153" t="s">
        <v>165</v>
      </c>
      <c r="B52" s="149">
        <v>34</v>
      </c>
      <c r="C52" s="149">
        <v>45</v>
      </c>
      <c r="D52" s="335">
        <v>48</v>
      </c>
      <c r="F52" s="105"/>
    </row>
    <row r="53" spans="1:6">
      <c r="F53" s="105"/>
    </row>
    <row r="54" spans="1:6">
      <c r="F54" s="105"/>
    </row>
  </sheetData>
  <mergeCells count="23">
    <mergeCell ref="E19:G19"/>
    <mergeCell ref="A21:D21"/>
    <mergeCell ref="A25:G25"/>
    <mergeCell ref="A33:D33"/>
    <mergeCell ref="A27:D27"/>
    <mergeCell ref="A28:A29"/>
    <mergeCell ref="B28:D28"/>
    <mergeCell ref="A22:D22"/>
    <mergeCell ref="A23:D23"/>
    <mergeCell ref="A5:D5"/>
    <mergeCell ref="A6:D6"/>
    <mergeCell ref="A8:D8"/>
    <mergeCell ref="A24:D24"/>
    <mergeCell ref="A7:D7"/>
    <mergeCell ref="A10:D10"/>
    <mergeCell ref="A15:D15"/>
    <mergeCell ref="A13:D13"/>
    <mergeCell ref="A14:D14"/>
    <mergeCell ref="A12:D12"/>
    <mergeCell ref="A16:D16"/>
    <mergeCell ref="A17:D17"/>
    <mergeCell ref="A9:D9"/>
    <mergeCell ref="A19:D20"/>
  </mergeCells>
  <phoneticPr fontId="0" type="noConversion"/>
  <pageMargins left="0.7" right="0.7" top="0.78740157499999996" bottom="0.78740157499999996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workbookViewId="0">
      <selection activeCell="I15" sqref="I15"/>
    </sheetView>
  </sheetViews>
  <sheetFormatPr defaultRowHeight="12.75"/>
  <cols>
    <col min="1" max="1" width="43.140625" style="105" customWidth="1"/>
    <col min="2" max="16384" width="9.140625" style="105"/>
  </cols>
  <sheetData>
    <row r="1" spans="1:4" s="39" customFormat="1" ht="17.100000000000001" customHeight="1">
      <c r="A1" s="854" t="s">
        <v>588</v>
      </c>
      <c r="B1" s="854"/>
      <c r="C1" s="854"/>
      <c r="D1" s="854"/>
    </row>
    <row r="2" spans="1:4" s="39" customFormat="1" ht="17.100000000000001" customHeight="1" thickBot="1"/>
    <row r="3" spans="1:4" s="39" customFormat="1" ht="27" customHeight="1" thickBot="1">
      <c r="A3" s="271" t="s">
        <v>589</v>
      </c>
      <c r="B3" s="262">
        <v>2020</v>
      </c>
      <c r="C3" s="262">
        <v>2021</v>
      </c>
      <c r="D3" s="328">
        <v>2022</v>
      </c>
    </row>
    <row r="4" spans="1:4" s="39" customFormat="1" ht="17.100000000000001" customHeight="1">
      <c r="A4" s="270" t="s">
        <v>292</v>
      </c>
      <c r="B4" s="523">
        <v>2</v>
      </c>
      <c r="C4" s="523">
        <v>2</v>
      </c>
      <c r="D4" s="524">
        <v>2</v>
      </c>
    </row>
    <row r="5" spans="1:4" s="39" customFormat="1" ht="17.100000000000001" customHeight="1">
      <c r="A5" s="166" t="s">
        <v>293</v>
      </c>
      <c r="B5" s="525">
        <v>4</v>
      </c>
      <c r="C5" s="525">
        <v>3</v>
      </c>
      <c r="D5" s="526">
        <v>2</v>
      </c>
    </row>
    <row r="6" spans="1:4" s="39" customFormat="1" ht="17.100000000000001" customHeight="1">
      <c r="A6" s="166" t="s">
        <v>294</v>
      </c>
      <c r="B6" s="525">
        <v>1</v>
      </c>
      <c r="C6" s="525">
        <v>1</v>
      </c>
      <c r="D6" s="526">
        <v>3</v>
      </c>
    </row>
    <row r="7" spans="1:4" s="39" customFormat="1" ht="17.100000000000001" customHeight="1" thickBot="1">
      <c r="A7" s="167" t="s">
        <v>531</v>
      </c>
      <c r="B7" s="527">
        <v>22767</v>
      </c>
      <c r="C7" s="527">
        <v>20296</v>
      </c>
      <c r="D7" s="528">
        <v>35868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3"/>
  <sheetViews>
    <sheetView tabSelected="1" workbookViewId="0">
      <selection activeCell="A8" sqref="A8"/>
    </sheetView>
  </sheetViews>
  <sheetFormatPr defaultRowHeight="12.75"/>
  <cols>
    <col min="1" max="1" width="41.28515625" style="103" customWidth="1"/>
    <col min="2" max="2" width="9.140625" style="103"/>
    <col min="3" max="3" width="10.42578125" style="103" customWidth="1"/>
    <col min="4" max="4" width="9.140625" style="103"/>
    <col min="5" max="5" width="10.28515625" style="103" customWidth="1"/>
    <col min="6" max="6" width="9.140625" style="103"/>
    <col min="7" max="7" width="11" style="103" customWidth="1"/>
    <col min="8" max="8" width="9.140625" style="103"/>
    <col min="9" max="9" width="10.42578125" style="103" customWidth="1"/>
    <col min="10" max="16384" width="9.140625" style="103"/>
  </cols>
  <sheetData>
    <row r="1" spans="1:7" ht="17.100000000000001" customHeight="1">
      <c r="A1" s="854" t="s">
        <v>590</v>
      </c>
      <c r="B1" s="854"/>
      <c r="C1" s="854"/>
      <c r="D1" s="854"/>
      <c r="E1" s="854"/>
      <c r="F1" s="854"/>
      <c r="G1" s="854"/>
    </row>
    <row r="2" spans="1:7" ht="17.100000000000001" customHeight="1" thickBot="1">
      <c r="A2" s="39"/>
      <c r="B2" s="39"/>
      <c r="C2" s="39"/>
      <c r="D2" s="39"/>
      <c r="F2" s="39"/>
      <c r="G2" s="39"/>
    </row>
    <row r="3" spans="1:7" ht="26.25" customHeight="1" thickBot="1">
      <c r="A3" s="272"/>
      <c r="B3" s="234">
        <v>2020</v>
      </c>
      <c r="C3" s="234">
        <v>2021</v>
      </c>
      <c r="D3" s="297">
        <v>2022</v>
      </c>
      <c r="F3" s="111"/>
      <c r="G3" s="111"/>
    </row>
    <row r="4" spans="1:7" ht="17.100000000000001" customHeight="1">
      <c r="A4" s="3" t="s">
        <v>418</v>
      </c>
      <c r="B4" s="273">
        <v>48</v>
      </c>
      <c r="C4" s="273">
        <v>48</v>
      </c>
      <c r="D4" s="529">
        <v>48</v>
      </c>
      <c r="F4" s="111"/>
      <c r="G4" s="111"/>
    </row>
    <row r="5" spans="1:7" ht="17.100000000000001" customHeight="1">
      <c r="A5" s="168" t="s">
        <v>419</v>
      </c>
      <c r="B5" s="387">
        <v>19407</v>
      </c>
      <c r="C5" s="387">
        <v>19687</v>
      </c>
      <c r="D5" s="530">
        <v>19852</v>
      </c>
      <c r="E5" s="19"/>
      <c r="F5" s="111"/>
      <c r="G5" s="111"/>
    </row>
    <row r="6" spans="1:7" ht="17.100000000000001" customHeight="1">
      <c r="A6" s="168" t="s">
        <v>688</v>
      </c>
      <c r="B6" s="387">
        <v>884</v>
      </c>
      <c r="C6" s="387">
        <v>906</v>
      </c>
      <c r="D6" s="530">
        <v>886</v>
      </c>
      <c r="E6" s="19"/>
      <c r="F6" s="111"/>
      <c r="G6" s="111"/>
    </row>
    <row r="7" spans="1:7" ht="17.100000000000001" customHeight="1">
      <c r="A7" s="168" t="s">
        <v>420</v>
      </c>
      <c r="B7" s="387">
        <v>103</v>
      </c>
      <c r="C7" s="387">
        <v>117</v>
      </c>
      <c r="D7" s="530">
        <v>93</v>
      </c>
      <c r="E7" s="19"/>
      <c r="F7" s="111"/>
      <c r="G7" s="111"/>
    </row>
    <row r="8" spans="1:7" ht="34.5" customHeight="1">
      <c r="A8" s="168" t="s">
        <v>421</v>
      </c>
      <c r="B8" s="387">
        <v>1480</v>
      </c>
      <c r="C8" s="387">
        <v>1523</v>
      </c>
      <c r="D8" s="530">
        <v>1479</v>
      </c>
      <c r="E8" s="19"/>
      <c r="F8" s="111"/>
      <c r="G8" s="111"/>
    </row>
    <row r="9" spans="1:7" ht="17.100000000000001" customHeight="1">
      <c r="A9" s="168" t="s">
        <v>422</v>
      </c>
      <c r="B9" s="387">
        <v>224</v>
      </c>
      <c r="C9" s="387">
        <v>217</v>
      </c>
      <c r="D9" s="530">
        <v>394</v>
      </c>
      <c r="E9" s="19"/>
      <c r="F9" s="111"/>
      <c r="G9" s="111"/>
    </row>
    <row r="10" spans="1:7" ht="17.100000000000001" customHeight="1">
      <c r="A10" s="168" t="s">
        <v>423</v>
      </c>
      <c r="B10" s="387">
        <v>833</v>
      </c>
      <c r="C10" s="387">
        <v>840</v>
      </c>
      <c r="D10" s="530">
        <v>814</v>
      </c>
      <c r="E10" s="19"/>
      <c r="F10" s="111"/>
      <c r="G10" s="111"/>
    </row>
    <row r="11" spans="1:7" ht="17.100000000000001" customHeight="1">
      <c r="A11" s="168" t="s">
        <v>424</v>
      </c>
      <c r="B11" s="387">
        <v>714</v>
      </c>
      <c r="C11" s="387">
        <v>512</v>
      </c>
      <c r="D11" s="530">
        <v>548</v>
      </c>
      <c r="E11" s="19"/>
      <c r="F11" s="111"/>
      <c r="G11" s="111"/>
    </row>
    <row r="12" spans="1:7" ht="17.100000000000001" customHeight="1" thickBot="1">
      <c r="A12" s="169" t="s">
        <v>425</v>
      </c>
      <c r="B12" s="163">
        <v>71</v>
      </c>
      <c r="C12" s="163">
        <v>59</v>
      </c>
      <c r="D12" s="531">
        <v>35</v>
      </c>
      <c r="E12" s="19"/>
      <c r="F12" s="111"/>
      <c r="G12" s="111"/>
    </row>
    <row r="13" spans="1:7" ht="17.100000000000001" customHeight="1" thickBot="1">
      <c r="A13" s="39"/>
      <c r="B13" s="39"/>
      <c r="C13" s="39"/>
      <c r="D13" s="39"/>
      <c r="E13" s="39"/>
      <c r="F13" s="39"/>
      <c r="G13" s="39"/>
    </row>
    <row r="14" spans="1:7" ht="17.100000000000001" customHeight="1">
      <c r="A14" s="855" t="s">
        <v>426</v>
      </c>
      <c r="B14" s="824">
        <v>2020</v>
      </c>
      <c r="C14" s="817"/>
      <c r="D14" s="825">
        <v>2021</v>
      </c>
      <c r="E14" s="825"/>
      <c r="F14" s="817">
        <v>2022</v>
      </c>
      <c r="G14" s="818"/>
    </row>
    <row r="15" spans="1:7" ht="51.75" thickBot="1">
      <c r="A15" s="856"/>
      <c r="B15" s="275" t="s">
        <v>427</v>
      </c>
      <c r="C15" s="275" t="s">
        <v>428</v>
      </c>
      <c r="D15" s="275" t="s">
        <v>427</v>
      </c>
      <c r="E15" s="275" t="s">
        <v>428</v>
      </c>
      <c r="F15" s="295" t="s">
        <v>427</v>
      </c>
      <c r="G15" s="276" t="s">
        <v>428</v>
      </c>
    </row>
    <row r="16" spans="1:7" ht="17.100000000000001" customHeight="1">
      <c r="A16" s="3" t="s">
        <v>429</v>
      </c>
      <c r="B16" s="273">
        <v>315</v>
      </c>
      <c r="C16" s="273"/>
      <c r="D16" s="273">
        <v>493</v>
      </c>
      <c r="E16" s="273"/>
      <c r="F16" s="342">
        <v>363</v>
      </c>
      <c r="G16" s="274"/>
    </row>
    <row r="17" spans="1:9" ht="17.100000000000001" customHeight="1">
      <c r="A17" s="168" t="s">
        <v>430</v>
      </c>
      <c r="B17" s="277">
        <v>42</v>
      </c>
      <c r="C17" s="277">
        <v>44000</v>
      </c>
      <c r="D17" s="277">
        <v>57</v>
      </c>
      <c r="E17" s="277">
        <v>49500</v>
      </c>
      <c r="F17" s="343">
        <v>54</v>
      </c>
      <c r="G17" s="184">
        <v>76000</v>
      </c>
      <c r="H17" s="132"/>
      <c r="I17" s="132"/>
    </row>
    <row r="18" spans="1:9" ht="17.100000000000001" customHeight="1" thickBot="1">
      <c r="A18" s="169" t="s">
        <v>431</v>
      </c>
      <c r="B18" s="163">
        <v>4</v>
      </c>
      <c r="C18" s="163">
        <v>27000</v>
      </c>
      <c r="D18" s="163">
        <v>10</v>
      </c>
      <c r="E18" s="163">
        <v>99000</v>
      </c>
      <c r="F18" s="344">
        <v>7</v>
      </c>
      <c r="G18" s="164">
        <v>165000</v>
      </c>
      <c r="H18" s="132"/>
      <c r="I18" s="132"/>
    </row>
    <row r="19" spans="1:9" ht="17.100000000000001" customHeight="1" thickBot="1">
      <c r="A19" s="39"/>
      <c r="B19" s="39"/>
      <c r="C19" s="39"/>
      <c r="D19" s="39"/>
    </row>
    <row r="20" spans="1:9" ht="27" customHeight="1" thickBot="1">
      <c r="A20" s="235" t="s">
        <v>583</v>
      </c>
      <c r="B20" s="234">
        <v>2020</v>
      </c>
      <c r="C20" s="234">
        <v>2021</v>
      </c>
      <c r="D20" s="297">
        <v>2022</v>
      </c>
    </row>
    <row r="21" spans="1:9" ht="17.100000000000001" customHeight="1">
      <c r="A21" s="3" t="s">
        <v>432</v>
      </c>
      <c r="B21" s="233">
        <v>126</v>
      </c>
      <c r="C21" s="1034" t="s">
        <v>816</v>
      </c>
      <c r="D21" s="1035" t="s">
        <v>826</v>
      </c>
    </row>
    <row r="22" spans="1:9" ht="17.100000000000001" customHeight="1" thickBot="1">
      <c r="A22" s="169" t="s">
        <v>433</v>
      </c>
      <c r="B22" s="170">
        <v>0</v>
      </c>
      <c r="C22" s="940"/>
      <c r="D22" s="1036"/>
    </row>
    <row r="23" spans="1:9">
      <c r="A23" s="111"/>
      <c r="B23" s="111"/>
      <c r="C23" s="111"/>
      <c r="D23" s="111"/>
    </row>
  </sheetData>
  <mergeCells count="7">
    <mergeCell ref="C21:C22"/>
    <mergeCell ref="D14:E14"/>
    <mergeCell ref="A1:G1"/>
    <mergeCell ref="A14:A15"/>
    <mergeCell ref="B14:C14"/>
    <mergeCell ref="F14:G14"/>
    <mergeCell ref="D21:D2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opLeftCell="A10" workbookViewId="0">
      <selection activeCell="I22" sqref="I22"/>
    </sheetView>
  </sheetViews>
  <sheetFormatPr defaultRowHeight="17.100000000000001" customHeight="1"/>
  <cols>
    <col min="1" max="1" width="46.7109375" style="75" bestFit="1" customWidth="1"/>
    <col min="2" max="2" width="9.28515625" style="75" customWidth="1"/>
    <col min="3" max="4" width="9.140625" style="75"/>
    <col min="5" max="5" width="8.42578125" style="75" customWidth="1"/>
    <col min="6" max="6" width="9.140625" style="75"/>
    <col min="7" max="7" width="63.85546875" style="75" bestFit="1" customWidth="1"/>
    <col min="8" max="16384" width="9.140625" style="75"/>
  </cols>
  <sheetData>
    <row r="1" spans="1:8" s="95" customFormat="1" ht="17.100000000000001" customHeight="1">
      <c r="A1" s="89" t="s">
        <v>562</v>
      </c>
      <c r="B1" s="90"/>
    </row>
    <row r="2" spans="1:8" ht="17.100000000000001" customHeight="1" thickBot="1">
      <c r="A2" s="91"/>
      <c r="B2" s="291"/>
      <c r="C2" s="281"/>
      <c r="D2" s="281"/>
    </row>
    <row r="3" spans="1:8" ht="17.100000000000001" customHeight="1" thickBot="1">
      <c r="A3" s="285"/>
      <c r="B3" s="210">
        <v>2019</v>
      </c>
      <c r="C3" s="210">
        <v>2020</v>
      </c>
      <c r="D3" s="210">
        <v>2021</v>
      </c>
      <c r="E3" s="280">
        <v>2022</v>
      </c>
      <c r="F3" s="368"/>
    </row>
    <row r="4" spans="1:8" ht="17.100000000000001" customHeight="1">
      <c r="A4" s="208" t="s">
        <v>499</v>
      </c>
      <c r="B4" s="209">
        <v>250</v>
      </c>
      <c r="C4" s="209">
        <v>250</v>
      </c>
      <c r="D4" s="209">
        <v>260</v>
      </c>
      <c r="E4" s="369">
        <v>260</v>
      </c>
      <c r="F4" s="370"/>
    </row>
    <row r="5" spans="1:8" s="96" customFormat="1" ht="17.100000000000001" customHeight="1">
      <c r="A5" s="139" t="s">
        <v>592</v>
      </c>
      <c r="B5" s="87">
        <v>96</v>
      </c>
      <c r="C5" s="87">
        <v>98</v>
      </c>
      <c r="D5" s="87">
        <v>97</v>
      </c>
      <c r="E5" s="371">
        <v>94</v>
      </c>
      <c r="F5" s="372"/>
    </row>
    <row r="6" spans="1:8" ht="17.100000000000001" customHeight="1">
      <c r="A6" s="140" t="s">
        <v>500</v>
      </c>
      <c r="B6" s="88">
        <v>75</v>
      </c>
      <c r="C6" s="88">
        <v>76</v>
      </c>
      <c r="D6" s="88">
        <v>77</v>
      </c>
      <c r="E6" s="321">
        <v>77</v>
      </c>
      <c r="F6" s="370"/>
    </row>
    <row r="7" spans="1:8" ht="51">
      <c r="A7" s="140" t="s">
        <v>501</v>
      </c>
      <c r="B7" s="367" t="s">
        <v>735</v>
      </c>
      <c r="C7" s="367" t="s">
        <v>756</v>
      </c>
      <c r="D7" s="367" t="s">
        <v>784</v>
      </c>
      <c r="E7" s="373" t="s">
        <v>836</v>
      </c>
      <c r="F7" s="370"/>
    </row>
    <row r="8" spans="1:8" ht="17.100000000000001" customHeight="1">
      <c r="A8" s="140" t="s">
        <v>593</v>
      </c>
      <c r="B8" s="367">
        <v>0</v>
      </c>
      <c r="C8" s="367">
        <v>0</v>
      </c>
      <c r="D8" s="367">
        <v>0</v>
      </c>
      <c r="E8" s="321">
        <v>0</v>
      </c>
      <c r="F8" s="370"/>
    </row>
    <row r="9" spans="1:8" ht="17.100000000000001" customHeight="1">
      <c r="A9" s="139" t="s">
        <v>594</v>
      </c>
      <c r="B9" s="367">
        <v>40</v>
      </c>
      <c r="C9" s="367">
        <v>40</v>
      </c>
      <c r="D9" s="367">
        <v>39</v>
      </c>
      <c r="E9" s="321">
        <v>39</v>
      </c>
      <c r="F9" s="370"/>
    </row>
    <row r="10" spans="1:8" ht="17.100000000000001" customHeight="1" thickBot="1">
      <c r="A10" s="141" t="s">
        <v>502</v>
      </c>
      <c r="B10" s="143">
        <v>5</v>
      </c>
      <c r="C10" s="143">
        <v>5</v>
      </c>
      <c r="D10" s="143">
        <v>5</v>
      </c>
      <c r="E10" s="326">
        <v>5</v>
      </c>
      <c r="F10" s="370"/>
    </row>
    <row r="11" spans="1:8" ht="38.25">
      <c r="A11" s="92" t="s">
        <v>714</v>
      </c>
      <c r="B11" s="92"/>
    </row>
    <row r="12" spans="1:8" ht="17.100000000000001" customHeight="1" thickBot="1">
      <c r="A12" s="93"/>
      <c r="B12" s="292"/>
      <c r="C12" s="281"/>
      <c r="D12" s="281"/>
      <c r="G12" s="75" t="s">
        <v>837</v>
      </c>
      <c r="H12"/>
    </row>
    <row r="13" spans="1:8" ht="17.100000000000001" customHeight="1" thickBot="1">
      <c r="A13" s="285"/>
      <c r="B13" s="210">
        <v>2019</v>
      </c>
      <c r="C13" s="210">
        <v>2020</v>
      </c>
      <c r="D13" s="280">
        <v>2021</v>
      </c>
      <c r="G13" s="374" t="s">
        <v>838</v>
      </c>
      <c r="H13" s="375">
        <v>2022</v>
      </c>
    </row>
    <row r="14" spans="1:8" ht="17.100000000000001" customHeight="1">
      <c r="A14" s="212" t="s">
        <v>715</v>
      </c>
      <c r="B14" s="213">
        <v>15196</v>
      </c>
      <c r="C14" s="213">
        <v>10563</v>
      </c>
      <c r="D14" s="381">
        <v>8123</v>
      </c>
      <c r="G14" s="376" t="s">
        <v>839</v>
      </c>
      <c r="H14" s="377">
        <v>11188</v>
      </c>
    </row>
    <row r="15" spans="1:8" ht="17.100000000000001" customHeight="1">
      <c r="A15" s="140" t="s">
        <v>503</v>
      </c>
      <c r="B15" s="88">
        <v>4362</v>
      </c>
      <c r="C15" s="88">
        <v>3658</v>
      </c>
      <c r="D15" s="382">
        <v>3962</v>
      </c>
      <c r="G15" s="376" t="s">
        <v>840</v>
      </c>
      <c r="H15" s="377">
        <v>30321</v>
      </c>
    </row>
    <row r="16" spans="1:8" ht="17.100000000000001" customHeight="1">
      <c r="A16" s="140" t="s">
        <v>504</v>
      </c>
      <c r="B16" s="88">
        <v>3157</v>
      </c>
      <c r="C16" s="88">
        <v>2992</v>
      </c>
      <c r="D16" s="382">
        <v>2705</v>
      </c>
      <c r="G16" s="376" t="s">
        <v>841</v>
      </c>
      <c r="H16" s="377">
        <v>22468</v>
      </c>
    </row>
    <row r="17" spans="1:8" ht="17.100000000000001" customHeight="1" thickBot="1">
      <c r="A17" s="140" t="s">
        <v>505</v>
      </c>
      <c r="B17" s="88">
        <v>22403</v>
      </c>
      <c r="C17" s="88">
        <v>18129</v>
      </c>
      <c r="D17" s="382">
        <v>21633</v>
      </c>
      <c r="G17" s="378" t="s">
        <v>842</v>
      </c>
      <c r="H17" s="379">
        <v>31567</v>
      </c>
    </row>
    <row r="18" spans="1:8" ht="17.100000000000001" customHeight="1" thickBot="1">
      <c r="A18" s="140" t="s">
        <v>757</v>
      </c>
      <c r="B18" s="367" t="s">
        <v>747</v>
      </c>
      <c r="C18" s="88">
        <v>1876</v>
      </c>
      <c r="D18" s="382">
        <v>2212</v>
      </c>
      <c r="G18"/>
      <c r="H18"/>
    </row>
    <row r="19" spans="1:8" ht="17.100000000000001" customHeight="1" thickBot="1">
      <c r="A19" s="140" t="s">
        <v>506</v>
      </c>
      <c r="B19" s="88">
        <v>27257</v>
      </c>
      <c r="C19" s="88">
        <v>26515</v>
      </c>
      <c r="D19" s="382">
        <v>27707</v>
      </c>
      <c r="G19" s="374" t="s">
        <v>843</v>
      </c>
      <c r="H19" s="375">
        <v>2022</v>
      </c>
    </row>
    <row r="20" spans="1:8" ht="17.100000000000001" customHeight="1">
      <c r="A20" s="140" t="s">
        <v>507</v>
      </c>
      <c r="B20" s="88">
        <v>24485</v>
      </c>
      <c r="C20" s="88">
        <v>23642</v>
      </c>
      <c r="D20" s="382">
        <v>26166</v>
      </c>
      <c r="G20" s="376" t="s">
        <v>844</v>
      </c>
      <c r="H20" s="377">
        <v>276</v>
      </c>
    </row>
    <row r="21" spans="1:8" ht="17.100000000000001" customHeight="1">
      <c r="A21" s="140" t="s">
        <v>595</v>
      </c>
      <c r="B21" s="88">
        <v>367</v>
      </c>
      <c r="C21" s="88">
        <v>228</v>
      </c>
      <c r="D21" s="382">
        <v>235</v>
      </c>
      <c r="G21" s="376" t="s">
        <v>845</v>
      </c>
      <c r="H21" s="377">
        <v>50</v>
      </c>
    </row>
    <row r="22" spans="1:8" ht="17.100000000000001" customHeight="1">
      <c r="A22" s="140" t="s">
        <v>596</v>
      </c>
      <c r="B22" s="88">
        <v>39</v>
      </c>
      <c r="C22" s="88">
        <v>31</v>
      </c>
      <c r="D22" s="382">
        <v>25</v>
      </c>
      <c r="G22" s="376" t="s">
        <v>846</v>
      </c>
      <c r="H22" s="377">
        <v>49</v>
      </c>
    </row>
    <row r="23" spans="1:8" ht="17.100000000000001" customHeight="1">
      <c r="A23" s="140" t="s">
        <v>638</v>
      </c>
      <c r="B23" s="88">
        <v>170</v>
      </c>
      <c r="C23" s="88">
        <v>125</v>
      </c>
      <c r="D23" s="382">
        <v>138</v>
      </c>
      <c r="G23" s="376" t="s">
        <v>847</v>
      </c>
      <c r="H23" s="377">
        <v>124</v>
      </c>
    </row>
    <row r="24" spans="1:8" ht="17.100000000000001" customHeight="1">
      <c r="A24" s="140" t="s">
        <v>597</v>
      </c>
      <c r="B24" s="88">
        <v>11</v>
      </c>
      <c r="C24" s="88">
        <v>8</v>
      </c>
      <c r="D24" s="382">
        <v>5</v>
      </c>
      <c r="G24" s="376" t="s">
        <v>848</v>
      </c>
      <c r="H24" s="377">
        <v>976</v>
      </c>
    </row>
    <row r="25" spans="1:8" ht="17.100000000000001" customHeight="1">
      <c r="A25" s="144" t="s">
        <v>598</v>
      </c>
      <c r="B25" s="88">
        <v>8</v>
      </c>
      <c r="C25" s="88">
        <v>4</v>
      </c>
      <c r="D25" s="382">
        <v>5</v>
      </c>
      <c r="G25" s="376" t="s">
        <v>849</v>
      </c>
      <c r="H25" s="377">
        <v>5</v>
      </c>
    </row>
    <row r="26" spans="1:8" ht="13.5" thickBot="1">
      <c r="A26" s="140" t="s">
        <v>599</v>
      </c>
      <c r="B26" s="88">
        <v>13</v>
      </c>
      <c r="C26" s="88">
        <v>10</v>
      </c>
      <c r="D26" s="382">
        <v>16</v>
      </c>
      <c r="G26" s="378" t="s">
        <v>850</v>
      </c>
      <c r="H26" s="379">
        <v>772</v>
      </c>
    </row>
    <row r="27" spans="1:8" ht="25.5">
      <c r="A27" s="140" t="s">
        <v>600</v>
      </c>
      <c r="B27" s="88">
        <v>10</v>
      </c>
      <c r="C27" s="88">
        <v>6</v>
      </c>
      <c r="D27" s="382">
        <v>15</v>
      </c>
      <c r="G27" s="75" t="s">
        <v>605</v>
      </c>
    </row>
    <row r="28" spans="1:8" ht="17.100000000000001" customHeight="1">
      <c r="A28" s="140" t="s">
        <v>601</v>
      </c>
      <c r="B28" s="88">
        <v>85</v>
      </c>
      <c r="C28" s="88">
        <v>78</v>
      </c>
      <c r="D28" s="382">
        <v>102</v>
      </c>
    </row>
    <row r="29" spans="1:8" ht="17.100000000000001" customHeight="1" thickBot="1">
      <c r="A29" s="141" t="s">
        <v>602</v>
      </c>
      <c r="B29" s="142">
        <v>1070</v>
      </c>
      <c r="C29" s="142">
        <v>995</v>
      </c>
      <c r="D29" s="383">
        <v>880</v>
      </c>
    </row>
    <row r="30" spans="1:8" ht="17.100000000000001" customHeight="1">
      <c r="A30" s="75" t="s">
        <v>605</v>
      </c>
      <c r="B30" s="94"/>
      <c r="C30" s="94"/>
      <c r="D30" s="94"/>
    </row>
    <row r="31" spans="1:8" ht="17.100000000000001" customHeight="1" thickBot="1">
      <c r="B31" s="94"/>
      <c r="C31" s="94"/>
      <c r="D31" s="94"/>
    </row>
    <row r="32" spans="1:8" ht="17.100000000000001" customHeight="1" thickBot="1">
      <c r="A32" s="216"/>
      <c r="B32" s="210">
        <v>2019</v>
      </c>
      <c r="C32" s="210">
        <v>2020</v>
      </c>
      <c r="D32" s="210">
        <v>2021</v>
      </c>
      <c r="E32" s="211">
        <v>2022</v>
      </c>
      <c r="F32" s="368"/>
    </row>
    <row r="33" spans="1:6" ht="17.100000000000001" customHeight="1">
      <c r="A33" s="214" t="s">
        <v>603</v>
      </c>
      <c r="B33" s="215" t="s">
        <v>736</v>
      </c>
      <c r="C33" s="215" t="s">
        <v>758</v>
      </c>
      <c r="D33" s="215" t="s">
        <v>785</v>
      </c>
      <c r="E33" s="369" t="s">
        <v>851</v>
      </c>
      <c r="F33" s="380"/>
    </row>
    <row r="34" spans="1:6" ht="17.100000000000001" customHeight="1">
      <c r="A34" s="145" t="s">
        <v>604</v>
      </c>
      <c r="B34" s="7">
        <v>886</v>
      </c>
      <c r="C34" s="7">
        <v>1164</v>
      </c>
      <c r="D34" s="7">
        <v>987</v>
      </c>
      <c r="E34" s="321">
        <v>1036</v>
      </c>
      <c r="F34" s="380"/>
    </row>
    <row r="35" spans="1:6" ht="17.100000000000001" customHeight="1" thickBot="1">
      <c r="A35" s="146" t="s">
        <v>639</v>
      </c>
      <c r="B35" s="147" t="s">
        <v>737</v>
      </c>
      <c r="C35" s="147" t="s">
        <v>759</v>
      </c>
      <c r="D35" s="147" t="s">
        <v>786</v>
      </c>
      <c r="E35" s="326" t="s">
        <v>852</v>
      </c>
      <c r="F35" s="380"/>
    </row>
    <row r="36" spans="1:6" ht="17.100000000000001" customHeight="1" thickBot="1">
      <c r="F36" s="96"/>
    </row>
    <row r="37" spans="1:6" ht="17.100000000000001" customHeight="1" thickBot="1">
      <c r="A37" s="218" t="s">
        <v>606</v>
      </c>
      <c r="B37" s="210">
        <v>2019</v>
      </c>
      <c r="C37" s="210">
        <v>2020</v>
      </c>
      <c r="D37" s="210">
        <v>2021</v>
      </c>
      <c r="E37" s="211">
        <v>2022</v>
      </c>
      <c r="F37" s="368"/>
    </row>
    <row r="38" spans="1:6" ht="17.100000000000001" customHeight="1">
      <c r="A38" s="217" t="s">
        <v>437</v>
      </c>
      <c r="B38" s="215">
        <v>25</v>
      </c>
      <c r="C38" s="215">
        <v>26</v>
      </c>
      <c r="D38" s="215">
        <v>24</v>
      </c>
      <c r="E38" s="369">
        <v>24</v>
      </c>
      <c r="F38" s="370"/>
    </row>
    <row r="39" spans="1:6" ht="17.100000000000001" customHeight="1" thickBot="1">
      <c r="A39" s="148" t="s">
        <v>438</v>
      </c>
      <c r="B39" s="54">
        <v>6</v>
      </c>
      <c r="C39" s="54">
        <v>8</v>
      </c>
      <c r="D39" s="54">
        <v>7</v>
      </c>
      <c r="E39" s="326">
        <v>6</v>
      </c>
      <c r="F39" s="37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topLeftCell="A4" zoomScale="130" zoomScaleNormal="130" workbookViewId="0">
      <selection activeCell="M20" sqref="M20"/>
    </sheetView>
  </sheetViews>
  <sheetFormatPr defaultColWidth="9.140625" defaultRowHeight="12.75"/>
  <cols>
    <col min="1" max="1" width="47.28515625" style="105" customWidth="1"/>
    <col min="2" max="2" width="9.140625" style="105"/>
    <col min="3" max="3" width="10" style="105" customWidth="1"/>
    <col min="4" max="4" width="9.140625" style="105"/>
    <col min="5" max="5" width="10.42578125" style="105" customWidth="1"/>
    <col min="6" max="6" width="10.5703125" style="105" customWidth="1"/>
    <col min="7" max="7" width="11.140625" style="105" customWidth="1"/>
    <col min="8" max="8" width="9.140625" style="105"/>
    <col min="9" max="9" width="10.28515625" style="105" customWidth="1"/>
    <col min="10" max="16384" width="9.140625" style="105"/>
  </cols>
  <sheetData>
    <row r="1" spans="1:15">
      <c r="A1" s="814" t="s">
        <v>584</v>
      </c>
      <c r="B1" s="814"/>
      <c r="C1" s="814"/>
      <c r="D1" s="814"/>
      <c r="L1" s="12"/>
      <c r="M1" s="12"/>
      <c r="N1" s="12"/>
      <c r="O1" s="12"/>
    </row>
    <row r="2" spans="1:15">
      <c r="L2" s="12"/>
      <c r="M2" s="12"/>
      <c r="N2" s="12"/>
      <c r="O2" s="12"/>
    </row>
    <row r="3" spans="1:15" ht="17.100000000000001" customHeight="1">
      <c r="A3" s="823" t="s">
        <v>630</v>
      </c>
      <c r="B3" s="823"/>
      <c r="C3" s="823"/>
      <c r="D3" s="823"/>
      <c r="L3" s="12"/>
      <c r="M3" s="12"/>
      <c r="N3" s="12"/>
    </row>
    <row r="4" spans="1:15" ht="17.100000000000001" customHeight="1" thickBot="1">
      <c r="L4" s="12"/>
      <c r="M4" s="12"/>
      <c r="N4" s="12"/>
    </row>
    <row r="5" spans="1:15" ht="17.100000000000001" customHeight="1" thickBot="1">
      <c r="A5" s="218" t="s">
        <v>548</v>
      </c>
      <c r="B5" s="220">
        <v>2019</v>
      </c>
      <c r="C5" s="220">
        <v>2020</v>
      </c>
      <c r="D5" s="220">
        <v>2021</v>
      </c>
      <c r="E5" s="221">
        <v>2022</v>
      </c>
      <c r="I5" s="12"/>
      <c r="J5" s="12"/>
      <c r="K5" s="12"/>
    </row>
    <row r="6" spans="1:15" s="39" customFormat="1" ht="17.100000000000001" customHeight="1">
      <c r="A6" s="3" t="s">
        <v>468</v>
      </c>
      <c r="B6" s="219">
        <v>87</v>
      </c>
      <c r="C6" s="219">
        <v>80</v>
      </c>
      <c r="D6" s="293">
        <v>72</v>
      </c>
      <c r="E6" s="468">
        <v>48</v>
      </c>
      <c r="I6" s="62"/>
      <c r="J6" s="62"/>
      <c r="K6" s="62"/>
    </row>
    <row r="7" spans="1:15" s="39" customFormat="1" ht="17.100000000000001" customHeight="1">
      <c r="A7" s="130" t="s">
        <v>469</v>
      </c>
      <c r="B7" s="6">
        <v>8</v>
      </c>
      <c r="C7" s="6">
        <v>2</v>
      </c>
      <c r="D7" s="6">
        <v>10</v>
      </c>
      <c r="E7" s="339">
        <v>5</v>
      </c>
      <c r="I7" s="62"/>
      <c r="J7" s="62"/>
      <c r="K7" s="62"/>
    </row>
    <row r="8" spans="1:15" s="39" customFormat="1" ht="17.100000000000001" customHeight="1">
      <c r="A8" s="130" t="s">
        <v>470</v>
      </c>
      <c r="B8" s="6">
        <v>2</v>
      </c>
      <c r="C8" s="6">
        <v>0</v>
      </c>
      <c r="D8" s="6">
        <v>1</v>
      </c>
      <c r="E8" s="339">
        <v>0</v>
      </c>
      <c r="I8" s="62"/>
      <c r="J8" s="62"/>
      <c r="K8" s="62"/>
    </row>
    <row r="9" spans="1:15" s="39" customFormat="1" ht="17.100000000000001" customHeight="1">
      <c r="A9" s="130" t="s">
        <v>471</v>
      </c>
      <c r="B9" s="6">
        <v>0</v>
      </c>
      <c r="C9" s="6">
        <v>0</v>
      </c>
      <c r="D9" s="6">
        <v>0</v>
      </c>
      <c r="E9" s="339">
        <v>0</v>
      </c>
      <c r="I9" s="62"/>
      <c r="J9" s="62"/>
      <c r="K9" s="62"/>
    </row>
    <row r="10" spans="1:15" s="39" customFormat="1" ht="25.5">
      <c r="A10" s="130" t="s">
        <v>472</v>
      </c>
      <c r="B10" s="6">
        <v>0</v>
      </c>
      <c r="C10" s="6">
        <v>0</v>
      </c>
      <c r="D10" s="6">
        <v>0</v>
      </c>
      <c r="E10" s="339">
        <v>0</v>
      </c>
      <c r="I10" s="62"/>
      <c r="J10" s="62"/>
      <c r="K10" s="62"/>
      <c r="L10" s="62"/>
    </row>
    <row r="11" spans="1:15" s="39" customFormat="1" ht="17.100000000000001" customHeight="1" thickBot="1">
      <c r="A11" s="123" t="s">
        <v>473</v>
      </c>
      <c r="B11" s="151">
        <v>1</v>
      </c>
      <c r="C11" s="151">
        <v>0</v>
      </c>
      <c r="D11" s="151">
        <v>1</v>
      </c>
      <c r="E11" s="340">
        <v>0</v>
      </c>
      <c r="I11" s="62"/>
      <c r="J11" s="62"/>
      <c r="K11" s="62"/>
    </row>
    <row r="12" spans="1:15" ht="17.100000000000001" customHeight="1" thickBot="1">
      <c r="L12" s="12"/>
      <c r="M12" s="12"/>
      <c r="N12" s="12"/>
    </row>
    <row r="13" spans="1:15" s="39" customFormat="1" ht="17.100000000000001" customHeight="1" thickBot="1">
      <c r="A13" s="224" t="s">
        <v>549</v>
      </c>
      <c r="B13" s="206">
        <v>2019</v>
      </c>
      <c r="C13" s="206">
        <v>2020</v>
      </c>
      <c r="D13" s="206">
        <v>2021</v>
      </c>
      <c r="E13" s="207">
        <v>2022</v>
      </c>
      <c r="I13" s="62"/>
      <c r="J13" s="62"/>
      <c r="K13" s="62"/>
      <c r="L13" s="62"/>
    </row>
    <row r="14" spans="1:15" s="39" customFormat="1" ht="17.100000000000001" customHeight="1" thickBot="1">
      <c r="A14" s="200" t="s">
        <v>476</v>
      </c>
      <c r="B14" s="222">
        <v>2</v>
      </c>
      <c r="C14" s="222">
        <v>6</v>
      </c>
      <c r="D14" s="222">
        <v>2</v>
      </c>
      <c r="E14" s="223">
        <v>2</v>
      </c>
      <c r="I14" s="62"/>
      <c r="J14" s="62"/>
      <c r="K14" s="62"/>
    </row>
    <row r="15" spans="1:15" ht="17.100000000000001" customHeight="1" thickBot="1">
      <c r="A15" s="104"/>
      <c r="L15" s="12"/>
      <c r="M15" s="12"/>
      <c r="N15" s="12"/>
    </row>
    <row r="16" spans="1:15" s="39" customFormat="1" ht="17.100000000000001" customHeight="1" thickBot="1">
      <c r="A16" s="225" t="s">
        <v>474</v>
      </c>
      <c r="B16" s="206">
        <v>2019</v>
      </c>
      <c r="C16" s="206">
        <v>2020</v>
      </c>
      <c r="D16" s="206">
        <v>2021</v>
      </c>
      <c r="E16" s="294">
        <v>2022</v>
      </c>
      <c r="I16" s="62"/>
      <c r="J16" s="62"/>
      <c r="K16" s="62"/>
    </row>
    <row r="17" spans="1:15" s="39" customFormat="1" ht="17.100000000000001" customHeight="1">
      <c r="A17" s="3" t="s">
        <v>477</v>
      </c>
      <c r="B17" s="219">
        <v>43</v>
      </c>
      <c r="C17" s="219">
        <v>26</v>
      </c>
      <c r="D17" s="293">
        <v>26</v>
      </c>
      <c r="E17" s="468">
        <v>23</v>
      </c>
      <c r="I17" s="62"/>
      <c r="J17" s="62"/>
      <c r="K17" s="62"/>
    </row>
    <row r="18" spans="1:15" s="39" customFormat="1" ht="17.100000000000001" customHeight="1">
      <c r="A18" s="130" t="s">
        <v>550</v>
      </c>
      <c r="B18" s="6">
        <v>21</v>
      </c>
      <c r="C18" s="6">
        <v>10</v>
      </c>
      <c r="D18" s="6">
        <v>9</v>
      </c>
      <c r="E18" s="339">
        <v>16</v>
      </c>
      <c r="I18" s="62"/>
      <c r="J18" s="62"/>
      <c r="K18" s="62"/>
      <c r="L18" s="62"/>
    </row>
    <row r="19" spans="1:15" s="39" customFormat="1" ht="26.25" thickBot="1">
      <c r="A19" s="123" t="s">
        <v>551</v>
      </c>
      <c r="B19" s="151">
        <v>22</v>
      </c>
      <c r="C19" s="151">
        <v>16</v>
      </c>
      <c r="D19" s="151">
        <v>16</v>
      </c>
      <c r="E19" s="340">
        <v>7</v>
      </c>
      <c r="I19" s="62"/>
      <c r="J19" s="62"/>
      <c r="K19" s="62"/>
      <c r="L19" s="62"/>
    </row>
    <row r="20" spans="1:15" ht="13.5" thickBot="1">
      <c r="A20" s="819"/>
      <c r="B20" s="819"/>
      <c r="C20" s="819"/>
      <c r="D20" s="819"/>
      <c r="L20" s="12"/>
      <c r="M20" s="12"/>
    </row>
    <row r="21" spans="1:15" ht="15" customHeight="1">
      <c r="A21" s="820" t="s">
        <v>34</v>
      </c>
      <c r="B21" s="824">
        <v>2019</v>
      </c>
      <c r="C21" s="817"/>
      <c r="D21" s="824">
        <v>2020</v>
      </c>
      <c r="E21" s="817"/>
      <c r="F21" s="825">
        <v>2021</v>
      </c>
      <c r="G21" s="825"/>
      <c r="H21" s="817">
        <v>2022</v>
      </c>
      <c r="I21" s="818"/>
    </row>
    <row r="22" spans="1:15" ht="13.5" thickBot="1">
      <c r="A22" s="821"/>
      <c r="B22" s="275" t="s">
        <v>35</v>
      </c>
      <c r="C22" s="275" t="s">
        <v>36</v>
      </c>
      <c r="D22" s="275" t="s">
        <v>35</v>
      </c>
      <c r="E22" s="275" t="s">
        <v>36</v>
      </c>
      <c r="F22" s="275" t="s">
        <v>35</v>
      </c>
      <c r="G22" s="275" t="s">
        <v>36</v>
      </c>
      <c r="H22" s="295" t="s">
        <v>35</v>
      </c>
      <c r="I22" s="276" t="s">
        <v>36</v>
      </c>
    </row>
    <row r="23" spans="1:15" ht="25.5">
      <c r="A23" s="3" t="s">
        <v>789</v>
      </c>
      <c r="B23" s="233">
        <v>276</v>
      </c>
      <c r="C23" s="273">
        <v>1616901</v>
      </c>
      <c r="D23" s="233">
        <v>218</v>
      </c>
      <c r="E23" s="273">
        <v>1029712</v>
      </c>
      <c r="F23" s="233">
        <v>274</v>
      </c>
      <c r="G23" s="469">
        <v>1327981</v>
      </c>
      <c r="H23" s="470">
        <v>306</v>
      </c>
      <c r="I23" s="274">
        <v>836400</v>
      </c>
    </row>
    <row r="24" spans="1:15" ht="25.5">
      <c r="A24" s="130" t="s">
        <v>37</v>
      </c>
      <c r="B24" s="388">
        <v>0</v>
      </c>
      <c r="C24" s="387">
        <v>0</v>
      </c>
      <c r="D24" s="388">
        <v>6</v>
      </c>
      <c r="E24" s="387">
        <v>7063</v>
      </c>
      <c r="F24" s="388">
        <v>3</v>
      </c>
      <c r="G24" s="387">
        <v>36401</v>
      </c>
      <c r="H24" s="390">
        <v>0</v>
      </c>
      <c r="I24" s="184">
        <v>0</v>
      </c>
    </row>
    <row r="25" spans="1:15" ht="17.100000000000001" customHeight="1">
      <c r="A25" s="130" t="s">
        <v>38</v>
      </c>
      <c r="B25" s="388">
        <v>267</v>
      </c>
      <c r="C25" s="387">
        <v>159434</v>
      </c>
      <c r="D25" s="388">
        <v>236</v>
      </c>
      <c r="E25" s="387">
        <v>752411</v>
      </c>
      <c r="F25" s="388">
        <v>164</v>
      </c>
      <c r="G25" s="387">
        <v>508388</v>
      </c>
      <c r="H25" s="390">
        <v>255</v>
      </c>
      <c r="I25" s="184">
        <v>1594207</v>
      </c>
    </row>
    <row r="26" spans="1:15" ht="17.100000000000001" customHeight="1">
      <c r="A26" s="130" t="s">
        <v>39</v>
      </c>
      <c r="B26" s="388">
        <v>114</v>
      </c>
      <c r="C26" s="387">
        <v>756089</v>
      </c>
      <c r="D26" s="388">
        <v>112</v>
      </c>
      <c r="E26" s="387">
        <v>495973</v>
      </c>
      <c r="F26" s="388">
        <v>46</v>
      </c>
      <c r="G26" s="387">
        <v>258106</v>
      </c>
      <c r="H26" s="390">
        <v>27</v>
      </c>
      <c r="I26" s="184">
        <v>158936</v>
      </c>
    </row>
    <row r="27" spans="1:15" ht="17.100000000000001" customHeight="1">
      <c r="A27" s="130" t="s">
        <v>40</v>
      </c>
      <c r="B27" s="388">
        <v>0</v>
      </c>
      <c r="C27" s="387">
        <v>0</v>
      </c>
      <c r="D27" s="388">
        <v>2</v>
      </c>
      <c r="E27" s="387">
        <v>3006</v>
      </c>
      <c r="F27" s="388">
        <v>2</v>
      </c>
      <c r="G27" s="387">
        <v>28570</v>
      </c>
      <c r="H27" s="390">
        <v>1</v>
      </c>
      <c r="I27" s="184">
        <v>27030</v>
      </c>
    </row>
    <row r="28" spans="1:15" ht="17.100000000000001" customHeight="1">
      <c r="A28" s="130" t="s">
        <v>41</v>
      </c>
      <c r="B28" s="388"/>
      <c r="C28" s="387">
        <v>2317323</v>
      </c>
      <c r="D28" s="388"/>
      <c r="E28" s="387">
        <v>2478036</v>
      </c>
      <c r="F28" s="388"/>
      <c r="G28" s="387">
        <v>2231299</v>
      </c>
      <c r="H28" s="390"/>
      <c r="I28" s="184">
        <f>416081.32+1928196</f>
        <v>2344277.3199999998</v>
      </c>
    </row>
    <row r="29" spans="1:15" ht="17.100000000000001" customHeight="1" thickBot="1">
      <c r="A29" s="123" t="s">
        <v>42</v>
      </c>
      <c r="B29" s="389"/>
      <c r="C29" s="163">
        <v>3385220</v>
      </c>
      <c r="D29" s="389"/>
      <c r="E29" s="163">
        <v>3655546</v>
      </c>
      <c r="F29" s="389"/>
      <c r="G29" s="163">
        <v>2824557</v>
      </c>
      <c r="H29" s="391"/>
      <c r="I29" s="164">
        <v>3564511.26</v>
      </c>
    </row>
    <row r="30" spans="1:1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31.5" customHeight="1">
      <c r="A31" s="827"/>
      <c r="B31" s="827"/>
      <c r="C31" s="827"/>
      <c r="D31" s="82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828"/>
      <c r="B33" s="822"/>
      <c r="C33" s="822"/>
      <c r="D33" s="822"/>
      <c r="E33" s="822"/>
      <c r="F33" s="822"/>
      <c r="G33" s="822"/>
      <c r="H33" s="12"/>
      <c r="I33" s="12"/>
      <c r="J33" s="12"/>
      <c r="K33" s="12"/>
      <c r="L33" s="12"/>
      <c r="M33" s="12"/>
      <c r="N33" s="12"/>
      <c r="O33" s="12"/>
    </row>
    <row r="34" spans="1:15">
      <c r="A34" s="828"/>
      <c r="B34" s="131"/>
      <c r="C34" s="131"/>
      <c r="D34" s="131"/>
      <c r="E34" s="131"/>
      <c r="F34" s="131"/>
      <c r="G34" s="131"/>
      <c r="H34" s="12"/>
      <c r="I34" s="12"/>
      <c r="J34" s="12"/>
      <c r="K34" s="12"/>
      <c r="L34" s="12"/>
      <c r="M34" s="12"/>
      <c r="N34" s="12"/>
      <c r="O34" s="12"/>
    </row>
    <row r="35" spans="1:15" ht="27.75" customHeight="1">
      <c r="A35" s="14"/>
      <c r="B35" s="15"/>
      <c r="C35" s="16"/>
      <c r="D35" s="826"/>
      <c r="E35" s="826"/>
      <c r="F35" s="826"/>
      <c r="G35" s="826"/>
      <c r="H35" s="12"/>
      <c r="I35" s="12"/>
      <c r="J35" s="12"/>
      <c r="K35" s="12"/>
      <c r="L35" s="12"/>
      <c r="M35" s="12"/>
      <c r="N35" s="12"/>
      <c r="O35" s="12"/>
    </row>
    <row r="36" spans="1:15">
      <c r="A36" s="14"/>
      <c r="B36" s="15"/>
      <c r="C36" s="15"/>
      <c r="D36" s="15"/>
      <c r="E36" s="15"/>
      <c r="F36" s="15"/>
      <c r="G36" s="15"/>
      <c r="H36" s="12"/>
      <c r="I36" s="12"/>
      <c r="J36" s="12"/>
      <c r="K36" s="12"/>
      <c r="L36" s="12"/>
      <c r="M36" s="12"/>
      <c r="N36" s="12"/>
      <c r="O36" s="12"/>
    </row>
    <row r="37" spans="1:15">
      <c r="A37" s="14"/>
      <c r="B37" s="15"/>
      <c r="C37" s="16"/>
      <c r="D37" s="15"/>
      <c r="E37" s="16"/>
      <c r="F37" s="15"/>
      <c r="G37" s="16"/>
      <c r="H37" s="12"/>
      <c r="I37" s="12"/>
      <c r="J37" s="12"/>
      <c r="K37" s="12"/>
      <c r="L37" s="12"/>
      <c r="M37" s="12"/>
      <c r="N37" s="12"/>
      <c r="O37" s="12"/>
    </row>
    <row r="38" spans="1:15">
      <c r="A38" s="14"/>
      <c r="B38" s="15"/>
      <c r="C38" s="16"/>
      <c r="D38" s="15"/>
      <c r="E38" s="16"/>
      <c r="F38" s="15"/>
      <c r="G38" s="16"/>
      <c r="H38" s="12"/>
      <c r="I38" s="12"/>
      <c r="J38" s="12"/>
      <c r="K38" s="12"/>
      <c r="L38" s="12"/>
      <c r="M38" s="12"/>
      <c r="N38" s="12"/>
      <c r="O38" s="12"/>
    </row>
    <row r="39" spans="1:15">
      <c r="A39" s="14"/>
      <c r="B39" s="15"/>
      <c r="C39" s="15"/>
      <c r="D39" s="15"/>
      <c r="E39" s="15"/>
      <c r="F39" s="15"/>
      <c r="G39" s="15"/>
      <c r="H39" s="12"/>
      <c r="I39" s="12"/>
      <c r="J39" s="12"/>
      <c r="K39" s="12"/>
      <c r="L39" s="12"/>
      <c r="M39" s="12"/>
      <c r="N39" s="12"/>
      <c r="O39" s="12"/>
    </row>
    <row r="40" spans="1:15">
      <c r="A40" s="14"/>
      <c r="B40" s="15"/>
      <c r="C40" s="16"/>
      <c r="D40" s="15"/>
      <c r="E40" s="16"/>
      <c r="F40" s="15"/>
      <c r="G40" s="16"/>
      <c r="H40" s="12"/>
      <c r="I40" s="12"/>
      <c r="J40" s="12"/>
      <c r="K40" s="12"/>
      <c r="L40" s="12"/>
      <c r="M40" s="12"/>
      <c r="N40" s="12"/>
      <c r="O40" s="12"/>
    </row>
    <row r="41" spans="1:15">
      <c r="A41" s="14"/>
      <c r="B41" s="14"/>
      <c r="C41" s="15"/>
      <c r="D41" s="15"/>
      <c r="E41" s="15"/>
      <c r="F41" s="14"/>
      <c r="G41" s="15"/>
      <c r="H41" s="12"/>
      <c r="I41" s="12"/>
      <c r="J41" s="12"/>
      <c r="K41" s="12"/>
      <c r="L41" s="12"/>
      <c r="M41" s="12"/>
      <c r="N41" s="12"/>
      <c r="O41" s="12"/>
    </row>
    <row r="42" spans="1:15">
      <c r="A42" s="14"/>
      <c r="B42" s="15"/>
      <c r="C42" s="15"/>
      <c r="D42" s="15"/>
      <c r="E42" s="15"/>
      <c r="F42" s="15"/>
      <c r="G42" s="15"/>
      <c r="H42" s="12"/>
      <c r="I42" s="12"/>
      <c r="J42" s="12"/>
      <c r="K42" s="12"/>
      <c r="L42" s="12"/>
      <c r="M42" s="12"/>
      <c r="N42" s="12"/>
      <c r="O42" s="12"/>
    </row>
    <row r="43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</sheetData>
  <mergeCells count="14">
    <mergeCell ref="D35:G35"/>
    <mergeCell ref="A31:D31"/>
    <mergeCell ref="A33:A34"/>
    <mergeCell ref="B33:C33"/>
    <mergeCell ref="D33:E33"/>
    <mergeCell ref="H21:I21"/>
    <mergeCell ref="A20:D20"/>
    <mergeCell ref="A21:A22"/>
    <mergeCell ref="A1:D1"/>
    <mergeCell ref="F33:G33"/>
    <mergeCell ref="A3:D3"/>
    <mergeCell ref="B21:C21"/>
    <mergeCell ref="D21:E21"/>
    <mergeCell ref="F21:G21"/>
  </mergeCells>
  <phoneticPr fontId="0" type="noConversion"/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zoomScale="110" zoomScaleNormal="110" workbookViewId="0">
      <selection activeCell="A44" sqref="A44"/>
    </sheetView>
  </sheetViews>
  <sheetFormatPr defaultRowHeight="12.75"/>
  <cols>
    <col min="1" max="1" width="55.140625" style="103" bestFit="1" customWidth="1"/>
    <col min="2" max="2" width="11.5703125" style="103" customWidth="1"/>
    <col min="3" max="4" width="10.7109375" style="103" customWidth="1"/>
    <col min="5" max="16384" width="9.140625" style="103"/>
  </cols>
  <sheetData>
    <row r="1" spans="1:4">
      <c r="A1" s="814" t="s">
        <v>584</v>
      </c>
      <c r="B1" s="814"/>
      <c r="C1" s="814"/>
      <c r="D1" s="814"/>
    </row>
    <row r="2" spans="1:4" ht="17.100000000000001" customHeight="1"/>
    <row r="3" spans="1:4" ht="17.100000000000001" customHeight="1">
      <c r="A3" s="829" t="s">
        <v>446</v>
      </c>
      <c r="B3" s="830"/>
      <c r="C3" s="830"/>
      <c r="D3" s="111"/>
    </row>
    <row r="4" spans="1:4" ht="17.100000000000001" customHeight="1" thickBot="1">
      <c r="A4" s="111"/>
      <c r="B4" s="111"/>
      <c r="C4" s="111"/>
      <c r="D4" s="111"/>
    </row>
    <row r="5" spans="1:4" ht="17.100000000000001" customHeight="1" thickBot="1">
      <c r="A5" s="224" t="s">
        <v>447</v>
      </c>
      <c r="B5" s="206">
        <v>2020</v>
      </c>
      <c r="C5" s="206">
        <v>2021</v>
      </c>
      <c r="D5" s="207">
        <v>2022</v>
      </c>
    </row>
    <row r="6" spans="1:4" ht="17.100000000000001" customHeight="1">
      <c r="A6" s="226" t="s">
        <v>448</v>
      </c>
      <c r="B6" s="471">
        <v>257</v>
      </c>
      <c r="C6" s="472">
        <v>259</v>
      </c>
      <c r="D6" s="473">
        <v>260</v>
      </c>
    </row>
    <row r="7" spans="1:4" ht="17.100000000000001" customHeight="1">
      <c r="A7" s="154" t="s">
        <v>449</v>
      </c>
      <c r="B7" s="474">
        <v>30</v>
      </c>
      <c r="C7" s="474">
        <v>24</v>
      </c>
      <c r="D7" s="475">
        <v>28</v>
      </c>
    </row>
    <row r="8" spans="1:4" ht="17.100000000000001" customHeight="1">
      <c r="A8" s="154" t="s">
        <v>450</v>
      </c>
      <c r="B8" s="474">
        <v>263</v>
      </c>
      <c r="C8" s="474">
        <v>264</v>
      </c>
      <c r="D8" s="475">
        <v>265</v>
      </c>
    </row>
    <row r="9" spans="1:4" ht="17.100000000000001" customHeight="1">
      <c r="A9" s="154" t="s">
        <v>452</v>
      </c>
      <c r="B9" s="474">
        <v>48</v>
      </c>
      <c r="C9" s="474">
        <v>49</v>
      </c>
      <c r="D9" s="475">
        <v>52</v>
      </c>
    </row>
    <row r="10" spans="1:4" ht="17.100000000000001" customHeight="1">
      <c r="A10" s="154" t="s">
        <v>451</v>
      </c>
      <c r="B10" s="474">
        <v>52</v>
      </c>
      <c r="C10" s="474">
        <v>51</v>
      </c>
      <c r="D10" s="475">
        <v>48</v>
      </c>
    </row>
    <row r="11" spans="1:4" ht="17.100000000000001" customHeight="1">
      <c r="A11" s="154" t="s">
        <v>453</v>
      </c>
      <c r="B11" s="474">
        <v>176</v>
      </c>
      <c r="C11" s="474">
        <v>179</v>
      </c>
      <c r="D11" s="475">
        <v>178</v>
      </c>
    </row>
    <row r="12" spans="1:4" ht="17.100000000000001" customHeight="1">
      <c r="A12" s="154" t="s">
        <v>454</v>
      </c>
      <c r="B12" s="474">
        <v>13</v>
      </c>
      <c r="C12" s="474">
        <v>13</v>
      </c>
      <c r="D12" s="475">
        <v>13</v>
      </c>
    </row>
    <row r="13" spans="1:4" ht="17.100000000000001" customHeight="1">
      <c r="A13" s="154" t="s">
        <v>453</v>
      </c>
      <c r="B13" s="474">
        <v>8</v>
      </c>
      <c r="C13" s="474">
        <v>8</v>
      </c>
      <c r="D13" s="475">
        <v>7</v>
      </c>
    </row>
    <row r="14" spans="1:4" ht="17.100000000000001" customHeight="1">
      <c r="A14" s="154" t="s">
        <v>455</v>
      </c>
      <c r="B14" s="474">
        <v>27</v>
      </c>
      <c r="C14" s="474">
        <v>25</v>
      </c>
      <c r="D14" s="475">
        <v>25</v>
      </c>
    </row>
    <row r="15" spans="1:4" ht="17.100000000000001" customHeight="1" thickBot="1">
      <c r="A15" s="161" t="s">
        <v>456</v>
      </c>
      <c r="B15" s="476">
        <v>10.199999999999999</v>
      </c>
      <c r="C15" s="476">
        <v>9.6999999999999993</v>
      </c>
      <c r="D15" s="477">
        <v>9.14</v>
      </c>
    </row>
    <row r="16" spans="1:4" ht="17.100000000000001" customHeight="1" thickBot="1">
      <c r="A16" s="107"/>
      <c r="B16" s="227"/>
      <c r="C16" s="227"/>
      <c r="D16" s="227"/>
    </row>
    <row r="17" spans="1:4" ht="17.100000000000001" customHeight="1" thickBot="1">
      <c r="A17" s="224" t="s">
        <v>457</v>
      </c>
      <c r="B17" s="229">
        <v>2020</v>
      </c>
      <c r="C17" s="229">
        <v>2021</v>
      </c>
      <c r="D17" s="296">
        <v>2022</v>
      </c>
    </row>
    <row r="18" spans="1:4" ht="17.100000000000001" customHeight="1">
      <c r="A18" s="226" t="s">
        <v>458</v>
      </c>
      <c r="B18" s="471">
        <v>155</v>
      </c>
      <c r="C18" s="472">
        <v>159</v>
      </c>
      <c r="D18" s="473">
        <v>166</v>
      </c>
    </row>
    <row r="19" spans="1:4" ht="17.100000000000001" customHeight="1">
      <c r="A19" s="154" t="s">
        <v>459</v>
      </c>
      <c r="B19" s="474">
        <v>4</v>
      </c>
      <c r="C19" s="474">
        <v>4</v>
      </c>
      <c r="D19" s="475">
        <v>4</v>
      </c>
    </row>
    <row r="20" spans="1:4" ht="17.100000000000001" customHeight="1">
      <c r="A20" s="154" t="s">
        <v>460</v>
      </c>
      <c r="B20" s="474">
        <v>101</v>
      </c>
      <c r="C20" s="474">
        <v>97</v>
      </c>
      <c r="D20" s="475">
        <v>92</v>
      </c>
    </row>
    <row r="21" spans="1:4" ht="17.100000000000001" customHeight="1">
      <c r="A21" s="154" t="s">
        <v>461</v>
      </c>
      <c r="B21" s="474">
        <v>0</v>
      </c>
      <c r="C21" s="474">
        <v>0</v>
      </c>
      <c r="D21" s="475">
        <v>0</v>
      </c>
    </row>
    <row r="22" spans="1:4" ht="17.100000000000001" customHeight="1" thickBot="1">
      <c r="A22" s="161" t="s">
        <v>462</v>
      </c>
      <c r="B22" s="476">
        <v>3</v>
      </c>
      <c r="C22" s="476">
        <v>4</v>
      </c>
      <c r="D22" s="477">
        <v>3</v>
      </c>
    </row>
    <row r="23" spans="1:4" ht="17.100000000000001" customHeight="1" thickBot="1">
      <c r="A23" s="107"/>
      <c r="B23" s="227"/>
      <c r="C23" s="227"/>
      <c r="D23" s="227"/>
    </row>
    <row r="24" spans="1:4" ht="17.100000000000001" customHeight="1" thickBot="1">
      <c r="A24" s="224" t="s">
        <v>463</v>
      </c>
      <c r="B24" s="231">
        <v>2020</v>
      </c>
      <c r="C24" s="231">
        <v>2021</v>
      </c>
      <c r="D24" s="232">
        <v>2022</v>
      </c>
    </row>
    <row r="25" spans="1:4" ht="17.100000000000001" customHeight="1" thickBot="1">
      <c r="A25" s="230" t="s">
        <v>464</v>
      </c>
      <c r="B25" s="478">
        <v>46.8</v>
      </c>
      <c r="C25" s="479">
        <v>47.2</v>
      </c>
      <c r="D25" s="480">
        <v>47.6</v>
      </c>
    </row>
    <row r="26" spans="1:4" s="110" customFormat="1" ht="17.100000000000001" customHeight="1" thickBot="1">
      <c r="A26" s="384"/>
      <c r="B26" s="384"/>
      <c r="C26" s="384"/>
      <c r="D26" s="228"/>
    </row>
    <row r="27" spans="1:4" ht="29.25" customHeight="1" thickBot="1">
      <c r="A27" s="225" t="s">
        <v>465</v>
      </c>
      <c r="B27" s="229">
        <v>2020</v>
      </c>
      <c r="C27" s="229">
        <v>2021</v>
      </c>
      <c r="D27" s="296">
        <v>2022</v>
      </c>
    </row>
    <row r="28" spans="1:4" ht="17.100000000000001" customHeight="1">
      <c r="A28" s="3" t="s">
        <v>466</v>
      </c>
      <c r="B28" s="471">
        <v>18</v>
      </c>
      <c r="C28" s="472">
        <v>21</v>
      </c>
      <c r="D28" s="473">
        <v>25</v>
      </c>
    </row>
    <row r="29" spans="1:4" ht="17.100000000000001" customHeight="1" thickBot="1">
      <c r="A29" s="386" t="s">
        <v>467</v>
      </c>
      <c r="B29" s="476">
        <v>14</v>
      </c>
      <c r="C29" s="476">
        <v>20</v>
      </c>
      <c r="D29" s="477">
        <v>20</v>
      </c>
    </row>
    <row r="30" spans="1:4" ht="24" customHeight="1">
      <c r="A30" s="831" t="s">
        <v>719</v>
      </c>
      <c r="B30" s="832"/>
      <c r="C30" s="832"/>
    </row>
    <row r="31" spans="1:4" ht="34.5" customHeight="1">
      <c r="A31" s="833" t="s">
        <v>616</v>
      </c>
      <c r="B31" s="834"/>
      <c r="C31" s="834"/>
    </row>
    <row r="32" spans="1:4" ht="28.5" customHeight="1">
      <c r="A32" s="17"/>
    </row>
  </sheetData>
  <mergeCells count="4">
    <mergeCell ref="A3:C3"/>
    <mergeCell ref="A30:C30"/>
    <mergeCell ref="A1:D1"/>
    <mergeCell ref="A31:C31"/>
  </mergeCells>
  <phoneticPr fontId="0" type="noConversion"/>
  <pageMargins left="0.7" right="0.7" top="0.78740157499999996" bottom="0.78740157499999996" header="0.3" footer="0.3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8"/>
  <sheetViews>
    <sheetView topLeftCell="A64" workbookViewId="0">
      <selection activeCell="B88" sqref="B88"/>
    </sheetView>
  </sheetViews>
  <sheetFormatPr defaultRowHeight="12.75"/>
  <cols>
    <col min="1" max="1" width="9.140625" style="394"/>
    <col min="2" max="2" width="53.5703125" style="394" customWidth="1"/>
    <col min="3" max="3" width="12" style="394" customWidth="1"/>
    <col min="4" max="4" width="13.7109375" style="394" customWidth="1"/>
    <col min="5" max="5" width="13.85546875" style="394" customWidth="1"/>
    <col min="6" max="6" width="14" style="394" customWidth="1"/>
    <col min="7" max="7" width="10.85546875" style="394" customWidth="1"/>
    <col min="8" max="16384" width="9.140625" style="394"/>
  </cols>
  <sheetData>
    <row r="1" spans="1:7">
      <c r="A1" s="393" t="s">
        <v>559</v>
      </c>
    </row>
    <row r="3" spans="1:7" ht="17.100000000000001" customHeight="1">
      <c r="A3" s="179" t="s">
        <v>560</v>
      </c>
      <c r="C3" s="395"/>
      <c r="D3" s="395"/>
      <c r="E3" s="395"/>
      <c r="F3" s="395"/>
    </row>
    <row r="4" spans="1:7" ht="9" customHeight="1" thickBot="1">
      <c r="B4" s="396"/>
      <c r="C4" s="395"/>
      <c r="D4" s="395"/>
      <c r="E4" s="395"/>
      <c r="F4" s="395"/>
    </row>
    <row r="5" spans="1:7" ht="26.25" customHeight="1" thickBot="1">
      <c r="B5" s="397"/>
      <c r="C5" s="398">
        <v>2019</v>
      </c>
      <c r="D5" s="398">
        <v>2020</v>
      </c>
      <c r="E5" s="398">
        <v>2021</v>
      </c>
      <c r="F5" s="399">
        <v>2022</v>
      </c>
    </row>
    <row r="6" spans="1:7" ht="12.75" customHeight="1">
      <c r="B6" s="838" t="s">
        <v>912</v>
      </c>
      <c r="C6" s="841">
        <v>194</v>
      </c>
      <c r="D6" s="841">
        <v>175</v>
      </c>
      <c r="E6" s="841">
        <v>181</v>
      </c>
      <c r="F6" s="835">
        <v>186</v>
      </c>
      <c r="G6" s="400"/>
    </row>
    <row r="7" spans="1:7" ht="15.75" customHeight="1">
      <c r="B7" s="839"/>
      <c r="C7" s="842"/>
      <c r="D7" s="842"/>
      <c r="E7" s="842"/>
      <c r="F7" s="836"/>
      <c r="G7" s="400"/>
    </row>
    <row r="8" spans="1:7" ht="12.75" customHeight="1">
      <c r="B8" s="840"/>
      <c r="C8" s="843"/>
      <c r="D8" s="843"/>
      <c r="E8" s="843"/>
      <c r="F8" s="837"/>
      <c r="G8" s="400"/>
    </row>
    <row r="9" spans="1:7" ht="27" customHeight="1">
      <c r="B9" s="392" t="s">
        <v>657</v>
      </c>
      <c r="C9" s="401">
        <v>14</v>
      </c>
      <c r="D9" s="401">
        <v>14</v>
      </c>
      <c r="E9" s="401">
        <v>14</v>
      </c>
      <c r="F9" s="402">
        <v>14</v>
      </c>
    </row>
    <row r="10" spans="1:7" ht="27" customHeight="1">
      <c r="B10" s="392" t="s">
        <v>906</v>
      </c>
      <c r="C10" s="401">
        <v>5</v>
      </c>
      <c r="D10" s="401">
        <v>2</v>
      </c>
      <c r="E10" s="401">
        <v>2</v>
      </c>
      <c r="F10" s="403">
        <v>3</v>
      </c>
    </row>
    <row r="11" spans="1:7" ht="27" customHeight="1">
      <c r="B11" s="392" t="s">
        <v>911</v>
      </c>
      <c r="C11" s="401">
        <v>3</v>
      </c>
      <c r="D11" s="401">
        <v>4</v>
      </c>
      <c r="E11" s="401">
        <v>3</v>
      </c>
      <c r="F11" s="402">
        <v>2</v>
      </c>
    </row>
    <row r="12" spans="1:7" ht="27" customHeight="1" thickBot="1">
      <c r="B12" s="404" t="s">
        <v>913</v>
      </c>
      <c r="C12" s="405">
        <v>1</v>
      </c>
      <c r="D12" s="405">
        <v>3</v>
      </c>
      <c r="E12" s="405">
        <v>9</v>
      </c>
      <c r="F12" s="406">
        <v>5</v>
      </c>
    </row>
    <row r="13" spans="1:7" ht="15.75" customHeight="1"/>
    <row r="14" spans="1:7" ht="17.100000000000001" customHeight="1">
      <c r="A14" s="179" t="s">
        <v>907</v>
      </c>
      <c r="B14" s="395"/>
      <c r="C14" s="395"/>
      <c r="D14" s="395"/>
      <c r="E14" s="395"/>
    </row>
    <row r="15" spans="1:7" ht="7.5" customHeight="1" thickBot="1">
      <c r="A15" s="396"/>
      <c r="B15" s="407"/>
      <c r="C15" s="407"/>
      <c r="D15" s="407"/>
    </row>
    <row r="16" spans="1:7" ht="17.100000000000001" customHeight="1" thickBot="1">
      <c r="A16" s="396"/>
      <c r="B16" s="397" t="s">
        <v>46</v>
      </c>
      <c r="C16" s="398">
        <v>2019</v>
      </c>
      <c r="D16" s="398">
        <v>2020</v>
      </c>
      <c r="E16" s="398">
        <v>2021</v>
      </c>
      <c r="F16" s="399">
        <v>2022</v>
      </c>
    </row>
    <row r="17" spans="1:6" ht="17.100000000000001" customHeight="1">
      <c r="A17" s="396"/>
      <c r="B17" s="408" t="s">
        <v>43</v>
      </c>
      <c r="C17" s="409">
        <v>4</v>
      </c>
      <c r="D17" s="409">
        <v>4</v>
      </c>
      <c r="E17" s="410">
        <v>3</v>
      </c>
      <c r="F17" s="411">
        <v>3</v>
      </c>
    </row>
    <row r="18" spans="1:6" ht="17.100000000000001" customHeight="1">
      <c r="A18" s="396"/>
      <c r="B18" s="412" t="s">
        <v>44</v>
      </c>
      <c r="C18" s="401">
        <v>4</v>
      </c>
      <c r="D18" s="401">
        <v>4</v>
      </c>
      <c r="E18" s="401">
        <v>5</v>
      </c>
      <c r="F18" s="413">
        <v>4</v>
      </c>
    </row>
    <row r="19" spans="1:6" ht="17.100000000000001" customHeight="1">
      <c r="A19" s="396"/>
      <c r="B19" s="412" t="s">
        <v>561</v>
      </c>
      <c r="C19" s="401">
        <v>4</v>
      </c>
      <c r="D19" s="401">
        <v>2</v>
      </c>
      <c r="E19" s="401">
        <v>5</v>
      </c>
      <c r="F19" s="413">
        <v>3</v>
      </c>
    </row>
    <row r="20" spans="1:6" ht="17.100000000000001" customHeight="1" thickBot="1">
      <c r="A20" s="396"/>
      <c r="B20" s="414" t="s">
        <v>45</v>
      </c>
      <c r="C20" s="405">
        <v>0</v>
      </c>
      <c r="D20" s="405">
        <v>0</v>
      </c>
      <c r="E20" s="405">
        <v>0</v>
      </c>
      <c r="F20" s="415">
        <v>1</v>
      </c>
    </row>
    <row r="21" spans="1:6" ht="10.5" customHeight="1">
      <c r="A21" s="396"/>
      <c r="B21" s="416"/>
      <c r="C21" s="417"/>
      <c r="D21" s="417"/>
      <c r="E21" s="417"/>
      <c r="F21" s="417"/>
    </row>
    <row r="22" spans="1:6" ht="17.100000000000001" customHeight="1">
      <c r="A22" s="396"/>
      <c r="B22" s="418" t="s">
        <v>528</v>
      </c>
      <c r="C22" s="419"/>
    </row>
    <row r="23" spans="1:6" ht="17.100000000000001" customHeight="1">
      <c r="A23" s="396"/>
      <c r="B23" s="420" t="s">
        <v>47</v>
      </c>
      <c r="C23" s="421"/>
    </row>
    <row r="24" spans="1:6">
      <c r="A24" s="407"/>
    </row>
    <row r="25" spans="1:6" ht="17.100000000000001" customHeight="1">
      <c r="A25" s="179" t="s">
        <v>853</v>
      </c>
      <c r="C25" s="395"/>
      <c r="D25" s="395"/>
      <c r="E25" s="395"/>
    </row>
    <row r="26" spans="1:6" ht="9" customHeight="1"/>
    <row r="27" spans="1:6" s="395" customFormat="1">
      <c r="A27" s="844" t="s">
        <v>908</v>
      </c>
      <c r="B27" s="844"/>
      <c r="C27" s="844"/>
      <c r="D27" s="844"/>
      <c r="E27" s="844"/>
      <c r="F27" s="844"/>
    </row>
    <row r="28" spans="1:6" s="395" customFormat="1" ht="12" customHeight="1" thickBot="1">
      <c r="B28" s="422"/>
    </row>
    <row r="29" spans="1:6" s="395" customFormat="1" ht="15.75" customHeight="1">
      <c r="A29" s="845" t="s">
        <v>854</v>
      </c>
      <c r="B29" s="847" t="s">
        <v>855</v>
      </c>
      <c r="C29" s="847" t="s">
        <v>856</v>
      </c>
      <c r="D29" s="849" t="s">
        <v>857</v>
      </c>
      <c r="E29" s="850"/>
      <c r="F29" s="851"/>
    </row>
    <row r="30" spans="1:6" s="395" customFormat="1" ht="26.25" thickBot="1">
      <c r="A30" s="846"/>
      <c r="B30" s="848"/>
      <c r="C30" s="848"/>
      <c r="D30" s="423" t="s">
        <v>858</v>
      </c>
      <c r="E30" s="423" t="s">
        <v>859</v>
      </c>
      <c r="F30" s="424" t="s">
        <v>860</v>
      </c>
    </row>
    <row r="31" spans="1:6" s="395" customFormat="1">
      <c r="A31" s="425">
        <v>1</v>
      </c>
      <c r="B31" s="426" t="s">
        <v>861</v>
      </c>
      <c r="C31" s="427" t="s">
        <v>798</v>
      </c>
      <c r="D31" s="428">
        <v>32074.7</v>
      </c>
      <c r="E31" s="428">
        <v>14169.5</v>
      </c>
      <c r="F31" s="429">
        <f>D31-E31</f>
        <v>17905.2</v>
      </c>
    </row>
    <row r="32" spans="1:6" s="395" customFormat="1" ht="25.5">
      <c r="A32" s="425">
        <v>2</v>
      </c>
      <c r="B32" s="426" t="s">
        <v>862</v>
      </c>
      <c r="C32" s="427" t="s">
        <v>798</v>
      </c>
      <c r="D32" s="430">
        <v>43615.9</v>
      </c>
      <c r="E32" s="430">
        <v>33582.5</v>
      </c>
      <c r="F32" s="431">
        <f t="shared" ref="F32:F43" si="0">D32-E32</f>
        <v>10033.400000000001</v>
      </c>
    </row>
    <row r="33" spans="1:6" s="395" customFormat="1" ht="25.5">
      <c r="A33" s="425">
        <v>3</v>
      </c>
      <c r="B33" s="426" t="s">
        <v>863</v>
      </c>
      <c r="C33" s="427" t="s">
        <v>798</v>
      </c>
      <c r="D33" s="430">
        <v>17143.7</v>
      </c>
      <c r="E33" s="430">
        <v>12555.5</v>
      </c>
      <c r="F33" s="431">
        <f t="shared" si="0"/>
        <v>4588.2000000000007</v>
      </c>
    </row>
    <row r="34" spans="1:6" s="395" customFormat="1">
      <c r="A34" s="425">
        <v>4</v>
      </c>
      <c r="B34" s="426" t="s">
        <v>864</v>
      </c>
      <c r="C34" s="427" t="s">
        <v>865</v>
      </c>
      <c r="D34" s="430">
        <v>2400</v>
      </c>
      <c r="E34" s="430">
        <v>1200</v>
      </c>
      <c r="F34" s="431">
        <f t="shared" si="0"/>
        <v>1200</v>
      </c>
    </row>
    <row r="35" spans="1:6" s="395" customFormat="1">
      <c r="A35" s="432">
        <v>5</v>
      </c>
      <c r="B35" s="433" t="s">
        <v>866</v>
      </c>
      <c r="C35" s="434" t="s">
        <v>629</v>
      </c>
      <c r="D35" s="428">
        <v>2274</v>
      </c>
      <c r="E35" s="428">
        <v>1050</v>
      </c>
      <c r="F35" s="431">
        <f t="shared" si="0"/>
        <v>1224</v>
      </c>
    </row>
    <row r="36" spans="1:6" s="395" customFormat="1">
      <c r="A36" s="425">
        <v>6</v>
      </c>
      <c r="B36" s="435" t="s">
        <v>867</v>
      </c>
      <c r="C36" s="427" t="s">
        <v>629</v>
      </c>
      <c r="D36" s="430">
        <v>6350</v>
      </c>
      <c r="E36" s="430">
        <v>2520</v>
      </c>
      <c r="F36" s="431">
        <f t="shared" si="0"/>
        <v>3830</v>
      </c>
    </row>
    <row r="37" spans="1:6" s="395" customFormat="1">
      <c r="A37" s="425">
        <v>7</v>
      </c>
      <c r="B37" s="426" t="s">
        <v>868</v>
      </c>
      <c r="C37" s="427" t="s">
        <v>557</v>
      </c>
      <c r="D37" s="430">
        <v>4057.4</v>
      </c>
      <c r="E37" s="430">
        <v>3448.8</v>
      </c>
      <c r="F37" s="431">
        <f t="shared" si="0"/>
        <v>608.59999999999991</v>
      </c>
    </row>
    <row r="38" spans="1:6" s="395" customFormat="1">
      <c r="A38" s="425">
        <v>8</v>
      </c>
      <c r="B38" s="426" t="s">
        <v>869</v>
      </c>
      <c r="C38" s="427" t="s">
        <v>798</v>
      </c>
      <c r="D38" s="430">
        <v>141905.20000000001</v>
      </c>
      <c r="E38" s="430">
        <v>107797.8</v>
      </c>
      <c r="F38" s="431">
        <f t="shared" si="0"/>
        <v>34107.400000000009</v>
      </c>
    </row>
    <row r="39" spans="1:6" s="395" customFormat="1" ht="30.75" customHeight="1">
      <c r="A39" s="425">
        <v>9</v>
      </c>
      <c r="B39" s="426" t="s">
        <v>870</v>
      </c>
      <c r="C39" s="427" t="s">
        <v>658</v>
      </c>
      <c r="D39" s="430">
        <v>15271</v>
      </c>
      <c r="E39" s="430">
        <v>12980.4</v>
      </c>
      <c r="F39" s="431">
        <f t="shared" si="0"/>
        <v>2290.6000000000004</v>
      </c>
    </row>
    <row r="40" spans="1:6" s="395" customFormat="1" ht="25.5">
      <c r="A40" s="425">
        <v>10</v>
      </c>
      <c r="B40" s="426" t="s">
        <v>871</v>
      </c>
      <c r="C40" s="427" t="s">
        <v>557</v>
      </c>
      <c r="D40" s="430">
        <v>8238</v>
      </c>
      <c r="E40" s="430">
        <v>6755.2</v>
      </c>
      <c r="F40" s="431">
        <f t="shared" si="0"/>
        <v>1482.8000000000002</v>
      </c>
    </row>
    <row r="41" spans="1:6" s="395" customFormat="1" ht="25.5">
      <c r="A41" s="425">
        <v>11</v>
      </c>
      <c r="B41" s="426" t="s">
        <v>872</v>
      </c>
      <c r="C41" s="427" t="s">
        <v>658</v>
      </c>
      <c r="D41" s="430">
        <v>21804.5</v>
      </c>
      <c r="E41" s="430">
        <v>19624.099999999999</v>
      </c>
      <c r="F41" s="431">
        <f t="shared" si="0"/>
        <v>2180.4000000000015</v>
      </c>
    </row>
    <row r="42" spans="1:6" s="395" customFormat="1">
      <c r="A42" s="425">
        <v>12</v>
      </c>
      <c r="B42" s="426" t="s">
        <v>873</v>
      </c>
      <c r="C42" s="427" t="s">
        <v>874</v>
      </c>
      <c r="D42" s="430">
        <v>715</v>
      </c>
      <c r="E42" s="430">
        <v>500</v>
      </c>
      <c r="F42" s="431">
        <f t="shared" si="0"/>
        <v>215</v>
      </c>
    </row>
    <row r="43" spans="1:6" s="395" customFormat="1" ht="13.5" thickBot="1">
      <c r="A43" s="436">
        <v>13</v>
      </c>
      <c r="B43" s="437" t="s">
        <v>875</v>
      </c>
      <c r="C43" s="438" t="s">
        <v>658</v>
      </c>
      <c r="D43" s="439">
        <v>6697.2</v>
      </c>
      <c r="E43" s="439">
        <v>5692.3</v>
      </c>
      <c r="F43" s="440">
        <f t="shared" si="0"/>
        <v>1004.8999999999996</v>
      </c>
    </row>
    <row r="44" spans="1:6" s="395" customFormat="1">
      <c r="A44" s="441"/>
      <c r="B44" s="442"/>
      <c r="C44" s="441"/>
      <c r="D44" s="443"/>
      <c r="E44" s="443"/>
      <c r="F44" s="443"/>
    </row>
    <row r="45" spans="1:6" s="395" customFormat="1" ht="12" customHeight="1">
      <c r="A45" s="441"/>
      <c r="B45" s="442"/>
      <c r="C45" s="441"/>
      <c r="D45" s="444"/>
      <c r="E45" s="444"/>
      <c r="F45" s="444"/>
    </row>
    <row r="46" spans="1:6" s="395" customFormat="1" ht="16.5" customHeight="1">
      <c r="A46" s="844" t="s">
        <v>909</v>
      </c>
      <c r="B46" s="844"/>
      <c r="C46" s="844"/>
      <c r="D46" s="844"/>
      <c r="E46" s="844"/>
      <c r="F46" s="844"/>
    </row>
    <row r="47" spans="1:6" s="395" customFormat="1" ht="9.75" customHeight="1" thickBot="1">
      <c r="B47" s="422"/>
    </row>
    <row r="48" spans="1:6" s="395" customFormat="1" ht="15" customHeight="1">
      <c r="A48" s="845" t="s">
        <v>854</v>
      </c>
      <c r="B48" s="847" t="s">
        <v>855</v>
      </c>
      <c r="C48" s="847" t="s">
        <v>856</v>
      </c>
      <c r="D48" s="849" t="s">
        <v>857</v>
      </c>
      <c r="E48" s="850"/>
      <c r="F48" s="851"/>
    </row>
    <row r="49" spans="1:6" s="395" customFormat="1" ht="26.25" customHeight="1" thickBot="1">
      <c r="A49" s="846"/>
      <c r="B49" s="848"/>
      <c r="C49" s="848"/>
      <c r="D49" s="423" t="s">
        <v>858</v>
      </c>
      <c r="E49" s="423" t="s">
        <v>859</v>
      </c>
      <c r="F49" s="424" t="s">
        <v>860</v>
      </c>
    </row>
    <row r="50" spans="1:6" s="395" customFormat="1" ht="25.5">
      <c r="A50" s="425">
        <v>1</v>
      </c>
      <c r="B50" s="426" t="s">
        <v>876</v>
      </c>
      <c r="C50" s="427" t="s">
        <v>798</v>
      </c>
      <c r="D50" s="445">
        <v>18033</v>
      </c>
      <c r="E50" s="445">
        <v>14318</v>
      </c>
      <c r="F50" s="446">
        <f>D50-E50</f>
        <v>3715</v>
      </c>
    </row>
    <row r="51" spans="1:6" s="395" customFormat="1">
      <c r="A51" s="425">
        <v>2</v>
      </c>
      <c r="B51" s="447" t="s">
        <v>772</v>
      </c>
      <c r="C51" s="448" t="s">
        <v>557</v>
      </c>
      <c r="D51" s="449">
        <v>2000</v>
      </c>
      <c r="E51" s="449">
        <v>1800</v>
      </c>
      <c r="F51" s="450">
        <f t="shared" ref="F51" si="1">D51-E51</f>
        <v>200</v>
      </c>
    </row>
    <row r="52" spans="1:6" s="395" customFormat="1">
      <c r="A52" s="425">
        <v>3</v>
      </c>
      <c r="B52" s="451" t="s">
        <v>797</v>
      </c>
      <c r="C52" s="452" t="s">
        <v>295</v>
      </c>
      <c r="D52" s="453">
        <v>12840</v>
      </c>
      <c r="E52" s="453">
        <v>7653.1</v>
      </c>
      <c r="F52" s="450">
        <f>D52-E52</f>
        <v>5186.8999999999996</v>
      </c>
    </row>
    <row r="53" spans="1:6" s="395" customFormat="1">
      <c r="A53" s="425">
        <v>4</v>
      </c>
      <c r="B53" s="451" t="s">
        <v>799</v>
      </c>
      <c r="C53" s="452" t="s">
        <v>800</v>
      </c>
      <c r="D53" s="453">
        <v>500</v>
      </c>
      <c r="E53" s="453">
        <v>500</v>
      </c>
      <c r="F53" s="454" t="s">
        <v>877</v>
      </c>
    </row>
    <row r="54" spans="1:6" s="395" customFormat="1">
      <c r="A54" s="425">
        <v>5</v>
      </c>
      <c r="B54" s="451" t="s">
        <v>878</v>
      </c>
      <c r="C54" s="452" t="s">
        <v>879</v>
      </c>
      <c r="D54" s="453">
        <v>5172</v>
      </c>
      <c r="E54" s="453">
        <v>770</v>
      </c>
      <c r="F54" s="450">
        <f t="shared" ref="F54:F56" si="2">D54-E54</f>
        <v>4402</v>
      </c>
    </row>
    <row r="55" spans="1:6" s="395" customFormat="1">
      <c r="A55" s="425">
        <v>6</v>
      </c>
      <c r="B55" s="451" t="s">
        <v>880</v>
      </c>
      <c r="C55" s="452" t="s">
        <v>865</v>
      </c>
      <c r="D55" s="453">
        <v>1995</v>
      </c>
      <c r="E55" s="453">
        <v>300</v>
      </c>
      <c r="F55" s="450">
        <f t="shared" si="2"/>
        <v>1695</v>
      </c>
    </row>
    <row r="56" spans="1:6" s="395" customFormat="1" ht="15.75" customHeight="1" thickBot="1">
      <c r="A56" s="436">
        <v>7</v>
      </c>
      <c r="B56" s="455" t="s">
        <v>881</v>
      </c>
      <c r="C56" s="456" t="s">
        <v>798</v>
      </c>
      <c r="D56" s="457">
        <v>8237</v>
      </c>
      <c r="E56" s="457">
        <v>6755</v>
      </c>
      <c r="F56" s="458">
        <f t="shared" si="2"/>
        <v>1482</v>
      </c>
    </row>
    <row r="57" spans="1:6" s="395" customFormat="1">
      <c r="A57" s="441"/>
      <c r="B57" s="442"/>
      <c r="C57" s="441"/>
      <c r="D57" s="444"/>
      <c r="E57" s="444"/>
      <c r="F57" s="444"/>
    </row>
    <row r="58" spans="1:6" s="395" customFormat="1">
      <c r="A58" s="441"/>
      <c r="B58" s="442"/>
      <c r="C58" s="441"/>
      <c r="D58" s="444"/>
      <c r="E58" s="444"/>
      <c r="F58" s="444"/>
    </row>
    <row r="59" spans="1:6" s="460" customFormat="1" ht="15.75" customHeight="1">
      <c r="A59" s="844" t="s">
        <v>910</v>
      </c>
      <c r="B59" s="844"/>
      <c r="C59" s="844"/>
      <c r="D59" s="459"/>
      <c r="E59" s="459"/>
      <c r="F59" s="459"/>
    </row>
    <row r="60" spans="1:6" s="395" customFormat="1" ht="10.5" customHeight="1" thickBot="1">
      <c r="A60" s="461"/>
      <c r="B60" s="461"/>
      <c r="C60" s="461"/>
    </row>
    <row r="61" spans="1:6" s="395" customFormat="1" ht="12.75" customHeight="1">
      <c r="A61" s="845" t="s">
        <v>854</v>
      </c>
      <c r="B61" s="847" t="s">
        <v>855</v>
      </c>
      <c r="C61" s="852" t="s">
        <v>856</v>
      </c>
    </row>
    <row r="62" spans="1:6" s="395" customFormat="1" ht="30.75" customHeight="1" thickBot="1">
      <c r="A62" s="846"/>
      <c r="B62" s="848"/>
      <c r="C62" s="853"/>
    </row>
    <row r="63" spans="1:6" s="395" customFormat="1" ht="25.5">
      <c r="A63" s="462">
        <v>1</v>
      </c>
      <c r="B63" s="463" t="s">
        <v>882</v>
      </c>
      <c r="C63" s="464" t="s">
        <v>658</v>
      </c>
    </row>
    <row r="64" spans="1:6" s="395" customFormat="1" ht="25.5">
      <c r="A64" s="425">
        <v>2</v>
      </c>
      <c r="B64" s="463" t="s">
        <v>883</v>
      </c>
      <c r="C64" s="464" t="s">
        <v>658</v>
      </c>
    </row>
    <row r="65" spans="1:3" s="395" customFormat="1">
      <c r="A65" s="425">
        <v>3</v>
      </c>
      <c r="B65" s="463" t="s">
        <v>884</v>
      </c>
      <c r="C65" s="464" t="s">
        <v>658</v>
      </c>
    </row>
    <row r="66" spans="1:3" s="395" customFormat="1">
      <c r="A66" s="425">
        <v>4</v>
      </c>
      <c r="B66" s="463" t="s">
        <v>885</v>
      </c>
      <c r="C66" s="464" t="s">
        <v>886</v>
      </c>
    </row>
    <row r="67" spans="1:3" s="395" customFormat="1" ht="38.25">
      <c r="A67" s="425">
        <v>5</v>
      </c>
      <c r="B67" s="463" t="s">
        <v>887</v>
      </c>
      <c r="C67" s="464" t="s">
        <v>557</v>
      </c>
    </row>
    <row r="68" spans="1:3" s="395" customFormat="1">
      <c r="A68" s="425">
        <v>6</v>
      </c>
      <c r="B68" s="463" t="s">
        <v>888</v>
      </c>
      <c r="C68" s="464" t="s">
        <v>658</v>
      </c>
    </row>
    <row r="69" spans="1:3" s="395" customFormat="1">
      <c r="A69" s="425">
        <v>7</v>
      </c>
      <c r="B69" s="463" t="s">
        <v>889</v>
      </c>
      <c r="C69" s="464" t="s">
        <v>557</v>
      </c>
    </row>
    <row r="70" spans="1:3" s="395" customFormat="1" ht="25.5">
      <c r="A70" s="425">
        <v>8</v>
      </c>
      <c r="B70" s="463" t="s">
        <v>890</v>
      </c>
      <c r="C70" s="464" t="s">
        <v>801</v>
      </c>
    </row>
    <row r="71" spans="1:3" s="395" customFormat="1">
      <c r="A71" s="425">
        <v>9</v>
      </c>
      <c r="B71" s="463" t="s">
        <v>891</v>
      </c>
      <c r="C71" s="464" t="s">
        <v>771</v>
      </c>
    </row>
    <row r="72" spans="1:3" s="395" customFormat="1" ht="25.5">
      <c r="A72" s="425">
        <v>10</v>
      </c>
      <c r="B72" s="463" t="s">
        <v>892</v>
      </c>
      <c r="C72" s="464" t="s">
        <v>557</v>
      </c>
    </row>
    <row r="73" spans="1:3" s="395" customFormat="1" ht="25.5">
      <c r="A73" s="425">
        <v>11</v>
      </c>
      <c r="B73" s="463" t="s">
        <v>893</v>
      </c>
      <c r="C73" s="464" t="s">
        <v>557</v>
      </c>
    </row>
    <row r="74" spans="1:3" s="395" customFormat="1">
      <c r="A74" s="425">
        <v>12</v>
      </c>
      <c r="B74" s="463" t="s">
        <v>894</v>
      </c>
      <c r="C74" s="464" t="s">
        <v>865</v>
      </c>
    </row>
    <row r="75" spans="1:3" s="395" customFormat="1" ht="13.5" thickBot="1">
      <c r="A75" s="436">
        <v>13</v>
      </c>
      <c r="B75" s="465" t="s">
        <v>895</v>
      </c>
      <c r="C75" s="466" t="s">
        <v>801</v>
      </c>
    </row>
    <row r="77" spans="1:3">
      <c r="B77" s="467" t="s">
        <v>896</v>
      </c>
    </row>
    <row r="78" spans="1:3">
      <c r="B78" s="533" t="s">
        <v>802</v>
      </c>
    </row>
    <row r="79" spans="1:3">
      <c r="B79" s="533" t="s">
        <v>897</v>
      </c>
    </row>
    <row r="80" spans="1:3">
      <c r="B80" s="533" t="s">
        <v>898</v>
      </c>
    </row>
    <row r="81" spans="2:2">
      <c r="B81" s="533" t="s">
        <v>899</v>
      </c>
    </row>
    <row r="82" spans="2:2">
      <c r="B82" s="533" t="s">
        <v>900</v>
      </c>
    </row>
    <row r="83" spans="2:2">
      <c r="B83" s="533" t="s">
        <v>803</v>
      </c>
    </row>
    <row r="84" spans="2:2">
      <c r="B84" s="533" t="s">
        <v>901</v>
      </c>
    </row>
    <row r="85" spans="2:2">
      <c r="B85" s="533" t="s">
        <v>902</v>
      </c>
    </row>
    <row r="86" spans="2:2">
      <c r="B86" s="533" t="s">
        <v>903</v>
      </c>
    </row>
    <row r="87" spans="2:2">
      <c r="B87" s="533" t="s">
        <v>904</v>
      </c>
    </row>
    <row r="88" spans="2:2">
      <c r="B88" s="534" t="s">
        <v>905</v>
      </c>
    </row>
  </sheetData>
  <mergeCells count="19">
    <mergeCell ref="A59:C59"/>
    <mergeCell ref="A61:A62"/>
    <mergeCell ref="B61:B62"/>
    <mergeCell ref="C61:C62"/>
    <mergeCell ref="A46:F46"/>
    <mergeCell ref="A48:A49"/>
    <mergeCell ref="B48:B49"/>
    <mergeCell ref="C48:C49"/>
    <mergeCell ref="D48:F48"/>
    <mergeCell ref="A27:F27"/>
    <mergeCell ref="A29:A30"/>
    <mergeCell ref="B29:B30"/>
    <mergeCell ref="C29:C30"/>
    <mergeCell ref="D29:F29"/>
    <mergeCell ref="F6:F8"/>
    <mergeCell ref="B6:B8"/>
    <mergeCell ref="C6:C8"/>
    <mergeCell ref="D6:D8"/>
    <mergeCell ref="E6:E8"/>
  </mergeCells>
  <phoneticPr fontId="0" type="noConversion"/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6"/>
  <sheetViews>
    <sheetView topLeftCell="A133" workbookViewId="0">
      <selection activeCell="I73" sqref="I73"/>
    </sheetView>
  </sheetViews>
  <sheetFormatPr defaultRowHeight="17.100000000000001" customHeight="1"/>
  <cols>
    <col min="1" max="1" width="55.140625" style="39" customWidth="1"/>
    <col min="2" max="5" width="11.7109375" style="39" customWidth="1"/>
    <col min="6" max="6" width="13.42578125" style="39" customWidth="1"/>
    <col min="7" max="16384" width="9.140625" style="39"/>
  </cols>
  <sheetData>
    <row r="1" spans="1:6" s="66" customFormat="1" ht="17.100000000000001" customHeight="1">
      <c r="A1" s="854" t="s">
        <v>568</v>
      </c>
      <c r="B1" s="854"/>
      <c r="C1" s="854"/>
      <c r="D1" s="854"/>
      <c r="E1" s="854"/>
      <c r="F1" s="854"/>
    </row>
    <row r="2" spans="1:6" ht="17.100000000000001" customHeight="1">
      <c r="A2" s="830"/>
      <c r="B2" s="830"/>
      <c r="C2" s="830"/>
      <c r="D2" s="830"/>
      <c r="E2" s="830"/>
      <c r="F2" s="830"/>
    </row>
    <row r="3" spans="1:6" s="64" customFormat="1" ht="17.100000000000001" customHeight="1">
      <c r="A3" s="64" t="s">
        <v>569</v>
      </c>
    </row>
    <row r="4" spans="1:6" s="64" customFormat="1" ht="17.100000000000001" customHeight="1" thickBot="1"/>
    <row r="5" spans="1:6" ht="17.100000000000001" customHeight="1" thickBot="1">
      <c r="A5" s="235" t="s">
        <v>508</v>
      </c>
      <c r="B5" s="234">
        <v>2019</v>
      </c>
      <c r="C5" s="234">
        <v>2020</v>
      </c>
      <c r="D5" s="234">
        <v>2021</v>
      </c>
      <c r="E5" s="298">
        <v>2022</v>
      </c>
    </row>
    <row r="6" spans="1:6" ht="17.100000000000001" customHeight="1">
      <c r="A6" s="3" t="s">
        <v>509</v>
      </c>
      <c r="B6" s="481">
        <v>6020</v>
      </c>
      <c r="C6" s="481">
        <v>8050</v>
      </c>
      <c r="D6" s="482">
        <v>5316</v>
      </c>
      <c r="E6" s="483">
        <v>5444</v>
      </c>
    </row>
    <row r="7" spans="1:6" ht="17.100000000000001" customHeight="1">
      <c r="A7" s="354" t="s">
        <v>720</v>
      </c>
      <c r="B7" s="484">
        <v>535</v>
      </c>
      <c r="C7" s="484">
        <v>477</v>
      </c>
      <c r="D7" s="484">
        <v>456</v>
      </c>
      <c r="E7" s="339">
        <v>570</v>
      </c>
    </row>
    <row r="8" spans="1:6" ht="17.100000000000001" customHeight="1">
      <c r="A8" s="354" t="s">
        <v>510</v>
      </c>
      <c r="B8" s="484">
        <v>845</v>
      </c>
      <c r="C8" s="484">
        <v>647</v>
      </c>
      <c r="D8" s="484">
        <v>826</v>
      </c>
      <c r="E8" s="339">
        <v>836</v>
      </c>
    </row>
    <row r="9" spans="1:6" ht="17.100000000000001" customHeight="1">
      <c r="A9" s="354" t="s">
        <v>511</v>
      </c>
      <c r="B9" s="484">
        <v>538</v>
      </c>
      <c r="C9" s="484">
        <v>128</v>
      </c>
      <c r="D9" s="484">
        <v>118</v>
      </c>
      <c r="E9" s="339">
        <v>276</v>
      </c>
    </row>
    <row r="10" spans="1:6" ht="17.100000000000001" customHeight="1">
      <c r="A10" s="354" t="s">
        <v>512</v>
      </c>
      <c r="B10" s="484">
        <v>1311</v>
      </c>
      <c r="C10" s="484">
        <v>1357</v>
      </c>
      <c r="D10" s="484">
        <v>1394</v>
      </c>
      <c r="E10" s="485">
        <v>1335</v>
      </c>
    </row>
    <row r="11" spans="1:6" ht="17.100000000000001" customHeight="1">
      <c r="A11" s="354" t="s">
        <v>513</v>
      </c>
      <c r="B11" s="484">
        <v>30</v>
      </c>
      <c r="C11" s="484">
        <v>31</v>
      </c>
      <c r="D11" s="484">
        <v>33</v>
      </c>
      <c r="E11" s="339">
        <v>31</v>
      </c>
    </row>
    <row r="12" spans="1:6" ht="17.100000000000001" customHeight="1">
      <c r="A12" s="354" t="s">
        <v>514</v>
      </c>
      <c r="B12" s="484">
        <v>219</v>
      </c>
      <c r="C12" s="484">
        <v>52</v>
      </c>
      <c r="D12" s="484">
        <v>45</v>
      </c>
      <c r="E12" s="339">
        <v>52</v>
      </c>
    </row>
    <row r="13" spans="1:6" ht="17.100000000000001" customHeight="1">
      <c r="A13" s="354" t="s">
        <v>515</v>
      </c>
      <c r="B13" s="484">
        <v>2155</v>
      </c>
      <c r="C13" s="484">
        <v>1981</v>
      </c>
      <c r="D13" s="484">
        <v>2013</v>
      </c>
      <c r="E13" s="485">
        <v>1993</v>
      </c>
    </row>
    <row r="14" spans="1:6" ht="17.100000000000001" customHeight="1">
      <c r="A14" s="354" t="s">
        <v>516</v>
      </c>
      <c r="B14" s="484">
        <v>321</v>
      </c>
      <c r="C14" s="484">
        <v>341</v>
      </c>
      <c r="D14" s="484">
        <v>296</v>
      </c>
      <c r="E14" s="339">
        <v>341</v>
      </c>
    </row>
    <row r="15" spans="1:6" ht="17.100000000000001" customHeight="1" thickBot="1">
      <c r="A15" s="355" t="s">
        <v>517</v>
      </c>
      <c r="B15" s="486">
        <v>9993</v>
      </c>
      <c r="C15" s="486">
        <v>7637</v>
      </c>
      <c r="D15" s="486">
        <v>6896</v>
      </c>
      <c r="E15" s="487">
        <v>7567</v>
      </c>
    </row>
    <row r="16" spans="1:6" ht="17.100000000000001" customHeight="1" thickBot="1">
      <c r="E16" s="67"/>
    </row>
    <row r="17" spans="1:5" ht="17.100000000000001" customHeight="1" thickBot="1">
      <c r="A17" s="235" t="s">
        <v>521</v>
      </c>
      <c r="B17" s="236">
        <v>2019</v>
      </c>
      <c r="C17" s="236">
        <v>2020</v>
      </c>
      <c r="D17" s="236">
        <v>2021</v>
      </c>
      <c r="E17" s="299">
        <v>2022</v>
      </c>
    </row>
    <row r="18" spans="1:5" ht="17.100000000000001" customHeight="1">
      <c r="A18" s="3" t="s">
        <v>0</v>
      </c>
      <c r="B18" s="481">
        <v>3281</v>
      </c>
      <c r="C18" s="481">
        <v>2859</v>
      </c>
      <c r="D18" s="481">
        <v>3085</v>
      </c>
      <c r="E18" s="483">
        <v>2533</v>
      </c>
    </row>
    <row r="19" spans="1:5" ht="17.100000000000001" customHeight="1">
      <c r="A19" s="354" t="s">
        <v>721</v>
      </c>
      <c r="B19" s="484">
        <v>216</v>
      </c>
      <c r="C19" s="488">
        <v>242</v>
      </c>
      <c r="D19" s="488">
        <v>332</v>
      </c>
      <c r="E19" s="339">
        <v>253</v>
      </c>
    </row>
    <row r="20" spans="1:5" ht="17.100000000000001" customHeight="1">
      <c r="A20" s="354" t="s">
        <v>722</v>
      </c>
      <c r="B20" s="484">
        <v>1492</v>
      </c>
      <c r="C20" s="484">
        <v>1300</v>
      </c>
      <c r="D20" s="484">
        <v>1283</v>
      </c>
      <c r="E20" s="485">
        <v>1213</v>
      </c>
    </row>
    <row r="21" spans="1:5" ht="17.100000000000001" customHeight="1">
      <c r="A21" s="354" t="s">
        <v>723</v>
      </c>
      <c r="B21" s="484">
        <v>5429</v>
      </c>
      <c r="C21" s="484">
        <v>3691</v>
      </c>
      <c r="D21" s="484">
        <v>2417</v>
      </c>
      <c r="E21" s="485">
        <v>1918</v>
      </c>
    </row>
    <row r="22" spans="1:5" ht="17.100000000000001" customHeight="1">
      <c r="A22" s="354" t="s">
        <v>1</v>
      </c>
      <c r="B22" s="484">
        <v>30</v>
      </c>
      <c r="C22" s="488">
        <v>34</v>
      </c>
      <c r="D22" s="488">
        <v>27</v>
      </c>
      <c r="E22" s="339">
        <v>37</v>
      </c>
    </row>
    <row r="23" spans="1:5" ht="25.5">
      <c r="A23" s="354" t="s">
        <v>724</v>
      </c>
      <c r="B23" s="484">
        <v>5954</v>
      </c>
      <c r="C23" s="484">
        <v>5447</v>
      </c>
      <c r="D23" s="484">
        <v>5741</v>
      </c>
      <c r="E23" s="485">
        <v>5368</v>
      </c>
    </row>
    <row r="24" spans="1:5" ht="25.5">
      <c r="A24" s="354" t="s">
        <v>2</v>
      </c>
      <c r="B24" s="484">
        <v>270</v>
      </c>
      <c r="C24" s="488">
        <v>212</v>
      </c>
      <c r="D24" s="488">
        <v>281</v>
      </c>
      <c r="E24" s="339">
        <v>246</v>
      </c>
    </row>
    <row r="25" spans="1:5" ht="17.100000000000001" customHeight="1">
      <c r="A25" s="354" t="s">
        <v>725</v>
      </c>
      <c r="B25" s="489" t="s">
        <v>726</v>
      </c>
      <c r="C25" s="488" t="s">
        <v>760</v>
      </c>
      <c r="D25" s="488" t="s">
        <v>814</v>
      </c>
      <c r="E25" s="339" t="s">
        <v>833</v>
      </c>
    </row>
    <row r="26" spans="1:5" ht="17.100000000000001" customHeight="1" thickBot="1">
      <c r="A26" s="355" t="s">
        <v>727</v>
      </c>
      <c r="B26" s="486">
        <v>1073</v>
      </c>
      <c r="C26" s="486">
        <v>1016</v>
      </c>
      <c r="D26" s="490">
        <v>706</v>
      </c>
      <c r="E26" s="340">
        <v>835</v>
      </c>
    </row>
    <row r="27" spans="1:5" ht="17.100000000000001" customHeight="1" thickBot="1">
      <c r="E27" s="67"/>
    </row>
    <row r="28" spans="1:5" ht="17.100000000000001" customHeight="1" thickBot="1">
      <c r="A28" s="235" t="s">
        <v>4</v>
      </c>
      <c r="B28" s="236">
        <v>2019</v>
      </c>
      <c r="C28" s="236">
        <v>2020</v>
      </c>
      <c r="D28" s="236">
        <v>2021</v>
      </c>
      <c r="E28" s="299">
        <v>2022</v>
      </c>
    </row>
    <row r="29" spans="1:5" ht="17.100000000000001" customHeight="1">
      <c r="A29" s="3" t="s">
        <v>5</v>
      </c>
      <c r="B29" s="491">
        <v>112608</v>
      </c>
      <c r="C29" s="491">
        <v>116680</v>
      </c>
      <c r="D29" s="491">
        <v>123888</v>
      </c>
      <c r="E29" s="483">
        <v>129373</v>
      </c>
    </row>
    <row r="30" spans="1:5" ht="17.100000000000001" customHeight="1">
      <c r="A30" s="354" t="s">
        <v>6</v>
      </c>
      <c r="B30" s="484">
        <v>67418</v>
      </c>
      <c r="C30" s="484">
        <v>69311</v>
      </c>
      <c r="D30" s="484">
        <v>72089</v>
      </c>
      <c r="E30" s="485">
        <v>74269</v>
      </c>
    </row>
    <row r="31" spans="1:5" ht="17.100000000000001" customHeight="1">
      <c r="A31" s="354" t="s">
        <v>3</v>
      </c>
      <c r="B31" s="484">
        <v>381</v>
      </c>
      <c r="C31" s="484">
        <v>381</v>
      </c>
      <c r="D31" s="484">
        <v>492</v>
      </c>
      <c r="E31" s="339" t="s">
        <v>834</v>
      </c>
    </row>
    <row r="32" spans="1:5" ht="17.100000000000001" customHeight="1">
      <c r="A32" s="354" t="s">
        <v>7</v>
      </c>
      <c r="B32" s="484">
        <v>67418</v>
      </c>
      <c r="C32" s="484">
        <v>69311</v>
      </c>
      <c r="D32" s="484">
        <v>72089</v>
      </c>
      <c r="E32" s="485">
        <v>74269</v>
      </c>
    </row>
    <row r="33" spans="1:7" ht="17.100000000000001" customHeight="1">
      <c r="A33" s="354" t="s">
        <v>8</v>
      </c>
      <c r="B33" s="484">
        <v>2632</v>
      </c>
      <c r="C33" s="484">
        <v>2755</v>
      </c>
      <c r="D33" s="484">
        <v>2937</v>
      </c>
      <c r="E33" s="485">
        <v>3537</v>
      </c>
    </row>
    <row r="34" spans="1:7" ht="17.100000000000001" customHeight="1" thickBot="1">
      <c r="A34" s="355" t="s">
        <v>9</v>
      </c>
      <c r="B34" s="486">
        <v>37957</v>
      </c>
      <c r="C34" s="486">
        <v>39377</v>
      </c>
      <c r="D34" s="486">
        <v>43050</v>
      </c>
      <c r="E34" s="487">
        <v>46790</v>
      </c>
    </row>
    <row r="35" spans="1:7" ht="17.100000000000001" customHeight="1" thickBot="1">
      <c r="D35" s="68"/>
      <c r="E35" s="67"/>
      <c r="G35" s="4"/>
    </row>
    <row r="36" spans="1:7" ht="17.100000000000001" customHeight="1" thickBot="1">
      <c r="A36" s="235" t="s">
        <v>10</v>
      </c>
      <c r="B36" s="236">
        <v>2019</v>
      </c>
      <c r="C36" s="236">
        <v>2020</v>
      </c>
      <c r="D36" s="236">
        <v>2021</v>
      </c>
      <c r="E36" s="300">
        <v>2022</v>
      </c>
    </row>
    <row r="37" spans="1:7" ht="17.100000000000001" customHeight="1">
      <c r="A37" s="3" t="s">
        <v>11</v>
      </c>
      <c r="B37" s="491">
        <v>9971</v>
      </c>
      <c r="C37" s="491">
        <v>9962</v>
      </c>
      <c r="D37" s="491">
        <v>10153</v>
      </c>
      <c r="E37" s="492">
        <v>10811</v>
      </c>
    </row>
    <row r="38" spans="1:7" ht="17.100000000000001" customHeight="1">
      <c r="A38" s="354" t="s">
        <v>12</v>
      </c>
      <c r="B38" s="493">
        <v>77245</v>
      </c>
      <c r="C38" s="493">
        <v>79734</v>
      </c>
      <c r="D38" s="493">
        <v>83944</v>
      </c>
      <c r="E38" s="494">
        <v>86798</v>
      </c>
    </row>
    <row r="39" spans="1:7" ht="17.100000000000001" customHeight="1">
      <c r="A39" s="354" t="s">
        <v>13</v>
      </c>
      <c r="B39" s="493">
        <v>314</v>
      </c>
      <c r="C39" s="493">
        <v>376</v>
      </c>
      <c r="D39" s="493">
        <v>446</v>
      </c>
      <c r="E39" s="494">
        <v>456</v>
      </c>
    </row>
    <row r="40" spans="1:7" ht="17.100000000000001" customHeight="1">
      <c r="A40" s="354" t="s">
        <v>14</v>
      </c>
      <c r="B40" s="493">
        <v>9137</v>
      </c>
      <c r="C40" s="493">
        <v>9418</v>
      </c>
      <c r="D40" s="493">
        <v>10660</v>
      </c>
      <c r="E40" s="494">
        <v>11305</v>
      </c>
    </row>
    <row r="41" spans="1:7" ht="17.100000000000001" customHeight="1">
      <c r="A41" s="354" t="s">
        <v>15</v>
      </c>
      <c r="B41" s="493">
        <v>491</v>
      </c>
      <c r="C41" s="493">
        <v>404</v>
      </c>
      <c r="D41" s="493">
        <v>522</v>
      </c>
      <c r="E41" s="494">
        <v>523</v>
      </c>
    </row>
    <row r="42" spans="1:7" ht="17.100000000000001" customHeight="1">
      <c r="A42" s="354" t="s">
        <v>16</v>
      </c>
      <c r="B42" s="493">
        <v>340</v>
      </c>
      <c r="C42" s="493">
        <v>363</v>
      </c>
      <c r="D42" s="493">
        <v>395</v>
      </c>
      <c r="E42" s="494">
        <v>434</v>
      </c>
    </row>
    <row r="43" spans="1:7" ht="17.100000000000001" customHeight="1">
      <c r="A43" s="354" t="s">
        <v>17</v>
      </c>
      <c r="B43" s="493">
        <v>9089</v>
      </c>
      <c r="C43" s="493">
        <v>9578</v>
      </c>
      <c r="D43" s="493">
        <v>10402</v>
      </c>
      <c r="E43" s="494">
        <v>10820</v>
      </c>
    </row>
    <row r="44" spans="1:7" ht="17.100000000000001" customHeight="1">
      <c r="A44" s="354" t="s">
        <v>18</v>
      </c>
      <c r="B44" s="493">
        <v>6021</v>
      </c>
      <c r="C44" s="493">
        <v>6845</v>
      </c>
      <c r="D44" s="493">
        <v>7366</v>
      </c>
      <c r="E44" s="494">
        <v>7848</v>
      </c>
    </row>
    <row r="45" spans="1:7" ht="17.100000000000001" customHeight="1" thickBot="1">
      <c r="A45" s="355"/>
      <c r="B45" s="495">
        <f>SUM(B37:B44)</f>
        <v>112608</v>
      </c>
      <c r="C45" s="495">
        <f>SUM(C37:C44)</f>
        <v>116680</v>
      </c>
      <c r="D45" s="495">
        <f>SUM(D37:D44)</f>
        <v>123888</v>
      </c>
      <c r="E45" s="487">
        <f>SUM(E37:E44)</f>
        <v>128995</v>
      </c>
    </row>
    <row r="47" spans="1:7" ht="17.100000000000001" customHeight="1">
      <c r="A47" s="64" t="s">
        <v>570</v>
      </c>
      <c r="B47" s="64"/>
      <c r="C47" s="64"/>
      <c r="D47" s="64"/>
      <c r="E47" s="69"/>
      <c r="F47" s="64"/>
    </row>
    <row r="48" spans="1:7" ht="17.100000000000001" customHeight="1" thickBot="1">
      <c r="A48" s="64"/>
      <c r="B48" s="64"/>
      <c r="C48" s="64"/>
      <c r="D48" s="64"/>
      <c r="E48" s="69"/>
      <c r="F48" s="64"/>
    </row>
    <row r="49" spans="1:6" ht="17.100000000000001" customHeight="1">
      <c r="A49" s="855" t="s">
        <v>685</v>
      </c>
      <c r="B49" s="857">
        <v>2019</v>
      </c>
      <c r="C49" s="857">
        <v>2020</v>
      </c>
      <c r="D49" s="859">
        <v>2021</v>
      </c>
      <c r="E49" s="861">
        <v>2022</v>
      </c>
    </row>
    <row r="50" spans="1:6" ht="30" customHeight="1" thickBot="1">
      <c r="A50" s="856"/>
      <c r="B50" s="858"/>
      <c r="C50" s="858"/>
      <c r="D50" s="860"/>
      <c r="E50" s="862"/>
    </row>
    <row r="51" spans="1:6" ht="17.100000000000001" customHeight="1">
      <c r="A51" s="3" t="s">
        <v>19</v>
      </c>
      <c r="B51" s="496">
        <v>0</v>
      </c>
      <c r="C51" s="496">
        <v>0</v>
      </c>
      <c r="D51" s="496">
        <v>0</v>
      </c>
      <c r="E51" s="497">
        <v>0</v>
      </c>
    </row>
    <row r="52" spans="1:6" s="64" customFormat="1" ht="17.100000000000001" customHeight="1" thickBot="1">
      <c r="A52" s="355" t="s">
        <v>20</v>
      </c>
      <c r="B52" s="498">
        <v>0</v>
      </c>
      <c r="C52" s="498">
        <v>0</v>
      </c>
      <c r="D52" s="498">
        <v>0</v>
      </c>
      <c r="E52" s="499">
        <v>0</v>
      </c>
      <c r="F52" s="39"/>
    </row>
    <row r="53" spans="1:6" s="64" customFormat="1" ht="17.100000000000001" customHeight="1" thickBot="1">
      <c r="A53" s="39"/>
      <c r="B53" s="39"/>
      <c r="C53" s="39"/>
      <c r="D53" s="39"/>
      <c r="E53" s="67"/>
      <c r="F53" s="39"/>
    </row>
    <row r="54" spans="1:6" ht="32.25" customHeight="1" thickBot="1">
      <c r="A54" s="235" t="s">
        <v>21</v>
      </c>
      <c r="B54" s="236">
        <v>2019</v>
      </c>
      <c r="C54" s="236">
        <v>2020</v>
      </c>
      <c r="D54" s="236">
        <v>2021</v>
      </c>
      <c r="E54" s="300">
        <v>2022</v>
      </c>
    </row>
    <row r="55" spans="1:6" ht="17.100000000000001" customHeight="1">
      <c r="A55" s="3" t="s">
        <v>619</v>
      </c>
      <c r="B55" s="500">
        <v>3252</v>
      </c>
      <c r="C55" s="500">
        <v>3266</v>
      </c>
      <c r="D55" s="500">
        <v>3290</v>
      </c>
      <c r="E55" s="501">
        <v>2417</v>
      </c>
    </row>
    <row r="56" spans="1:6" ht="17.100000000000001" customHeight="1">
      <c r="A56" s="354" t="s">
        <v>22</v>
      </c>
      <c r="B56" s="502">
        <v>200</v>
      </c>
      <c r="C56" s="502">
        <v>177</v>
      </c>
      <c r="D56" s="502">
        <v>166</v>
      </c>
      <c r="E56" s="503">
        <v>190</v>
      </c>
    </row>
    <row r="57" spans="1:6" ht="17.100000000000001" customHeight="1">
      <c r="A57" s="354" t="s">
        <v>23</v>
      </c>
      <c r="B57" s="502">
        <v>12</v>
      </c>
      <c r="C57" s="502">
        <v>26</v>
      </c>
      <c r="D57" s="502">
        <v>34</v>
      </c>
      <c r="E57" s="503">
        <v>56</v>
      </c>
    </row>
    <row r="58" spans="1:6" ht="17.100000000000001" customHeight="1">
      <c r="A58" s="354" t="s">
        <v>24</v>
      </c>
      <c r="B58" s="502">
        <v>865</v>
      </c>
      <c r="C58" s="502">
        <v>789</v>
      </c>
      <c r="D58" s="502">
        <v>760</v>
      </c>
      <c r="E58" s="503">
        <v>598</v>
      </c>
    </row>
    <row r="59" spans="1:6" ht="17.100000000000001" customHeight="1">
      <c r="A59" s="354" t="s">
        <v>25</v>
      </c>
      <c r="B59" s="502">
        <v>33</v>
      </c>
      <c r="C59" s="502">
        <v>53</v>
      </c>
      <c r="D59" s="502">
        <v>40</v>
      </c>
      <c r="E59" s="503">
        <v>37</v>
      </c>
    </row>
    <row r="60" spans="1:6" ht="17.100000000000001" customHeight="1">
      <c r="A60" s="354" t="s">
        <v>564</v>
      </c>
      <c r="B60" s="502">
        <v>223</v>
      </c>
      <c r="C60" s="502">
        <v>302</v>
      </c>
      <c r="D60" s="502">
        <v>315</v>
      </c>
      <c r="E60" s="503">
        <v>348</v>
      </c>
    </row>
    <row r="61" spans="1:6" ht="17.100000000000001" customHeight="1">
      <c r="A61" s="354" t="s">
        <v>22</v>
      </c>
      <c r="B61" s="502">
        <v>8</v>
      </c>
      <c r="C61" s="502">
        <v>103</v>
      </c>
      <c r="D61" s="502">
        <v>80</v>
      </c>
      <c r="E61" s="503">
        <v>12</v>
      </c>
    </row>
    <row r="62" spans="1:6" ht="17.100000000000001" customHeight="1">
      <c r="A62" s="354" t="s">
        <v>26</v>
      </c>
      <c r="B62" s="502">
        <v>693</v>
      </c>
      <c r="C62" s="502">
        <v>645</v>
      </c>
      <c r="D62" s="502">
        <v>572</v>
      </c>
      <c r="E62" s="503">
        <v>754</v>
      </c>
    </row>
    <row r="63" spans="1:6" ht="17.100000000000001" customHeight="1">
      <c r="A63" s="354" t="s">
        <v>563</v>
      </c>
      <c r="B63" s="502">
        <v>116</v>
      </c>
      <c r="C63" s="502">
        <v>102</v>
      </c>
      <c r="D63" s="502">
        <v>64</v>
      </c>
      <c r="E63" s="503">
        <v>74</v>
      </c>
    </row>
    <row r="64" spans="1:6" ht="17.100000000000001" customHeight="1">
      <c r="A64" s="354" t="s">
        <v>27</v>
      </c>
      <c r="B64" s="502">
        <v>133</v>
      </c>
      <c r="C64" s="502">
        <v>109</v>
      </c>
      <c r="D64" s="502">
        <v>82</v>
      </c>
      <c r="E64" s="503">
        <v>83</v>
      </c>
    </row>
    <row r="65" spans="1:5" ht="17.100000000000001" customHeight="1">
      <c r="A65" s="354" t="s">
        <v>620</v>
      </c>
      <c r="B65" s="502">
        <v>801</v>
      </c>
      <c r="C65" s="502">
        <v>1217</v>
      </c>
      <c r="D65" s="502">
        <v>931</v>
      </c>
      <c r="E65" s="503">
        <v>1099</v>
      </c>
    </row>
    <row r="66" spans="1:5" ht="17.100000000000001" customHeight="1">
      <c r="A66" s="354" t="s">
        <v>621</v>
      </c>
      <c r="B66" s="502">
        <v>257</v>
      </c>
      <c r="C66" s="502">
        <v>254</v>
      </c>
      <c r="D66" s="502">
        <v>254</v>
      </c>
      <c r="E66" s="503">
        <v>291</v>
      </c>
    </row>
    <row r="67" spans="1:5" ht="17.100000000000001" customHeight="1">
      <c r="A67" s="354" t="s">
        <v>22</v>
      </c>
      <c r="B67" s="502">
        <v>144</v>
      </c>
      <c r="C67" s="502">
        <v>151</v>
      </c>
      <c r="D67" s="502">
        <v>139</v>
      </c>
      <c r="E67" s="503">
        <v>167</v>
      </c>
    </row>
    <row r="68" spans="1:5" ht="17.100000000000001" customHeight="1">
      <c r="A68" s="158" t="s">
        <v>622</v>
      </c>
      <c r="B68" s="502">
        <v>936</v>
      </c>
      <c r="C68" s="502">
        <v>1140</v>
      </c>
      <c r="D68" s="502">
        <v>1373</v>
      </c>
      <c r="E68" s="503">
        <v>506</v>
      </c>
    </row>
    <row r="69" spans="1:5" ht="17.100000000000001" customHeight="1">
      <c r="A69" s="158" t="s">
        <v>623</v>
      </c>
      <c r="B69" s="502">
        <v>800</v>
      </c>
      <c r="C69" s="502">
        <v>900</v>
      </c>
      <c r="D69" s="502">
        <v>1164</v>
      </c>
      <c r="E69" s="503">
        <v>321</v>
      </c>
    </row>
    <row r="70" spans="1:5" ht="17.100000000000001" customHeight="1">
      <c r="A70" s="158" t="s">
        <v>624</v>
      </c>
      <c r="B70" s="502">
        <v>122</v>
      </c>
      <c r="C70" s="502">
        <v>224</v>
      </c>
      <c r="D70" s="502">
        <v>166</v>
      </c>
      <c r="E70" s="503">
        <v>184</v>
      </c>
    </row>
    <row r="71" spans="1:5" ht="17.100000000000001" customHeight="1">
      <c r="A71" s="867" t="s">
        <v>625</v>
      </c>
      <c r="B71" s="869">
        <v>5353000</v>
      </c>
      <c r="C71" s="869">
        <f>5561800+130000</f>
        <v>5691800</v>
      </c>
      <c r="D71" s="871">
        <v>6166400</v>
      </c>
      <c r="E71" s="876">
        <v>6214000</v>
      </c>
    </row>
    <row r="72" spans="1:5" ht="17.100000000000001" customHeight="1" thickBot="1">
      <c r="A72" s="868"/>
      <c r="B72" s="870"/>
      <c r="C72" s="870"/>
      <c r="D72" s="872"/>
      <c r="E72" s="877"/>
    </row>
    <row r="73" spans="1:5" ht="17.100000000000001" customHeight="1" thickBot="1">
      <c r="A73" s="107"/>
      <c r="B73" s="107"/>
      <c r="C73" s="107"/>
      <c r="D73" s="107"/>
      <c r="E73" s="70"/>
    </row>
    <row r="74" spans="1:5" ht="17.100000000000001" customHeight="1">
      <c r="A74" s="855" t="s">
        <v>28</v>
      </c>
      <c r="B74" s="857">
        <v>2019</v>
      </c>
      <c r="C74" s="857">
        <v>2020</v>
      </c>
      <c r="D74" s="859">
        <v>2021</v>
      </c>
      <c r="E74" s="861">
        <v>2022</v>
      </c>
    </row>
    <row r="75" spans="1:5" ht="17.100000000000001" customHeight="1">
      <c r="A75" s="873"/>
      <c r="B75" s="874"/>
      <c r="C75" s="874"/>
      <c r="D75" s="863"/>
      <c r="E75" s="878"/>
    </row>
    <row r="76" spans="1:5" ht="17.100000000000001" customHeight="1">
      <c r="A76" s="873"/>
      <c r="B76" s="875"/>
      <c r="C76" s="875"/>
      <c r="D76" s="863"/>
      <c r="E76" s="878"/>
    </row>
    <row r="77" spans="1:5" ht="17.100000000000001" customHeight="1">
      <c r="A77" s="185" t="s">
        <v>29</v>
      </c>
      <c r="B77" s="484"/>
      <c r="C77" s="484"/>
      <c r="D77" s="484"/>
      <c r="E77" s="504"/>
    </row>
    <row r="78" spans="1:5" ht="17.100000000000001" customHeight="1">
      <c r="A78" s="354" t="s">
        <v>30</v>
      </c>
      <c r="B78" s="505">
        <v>31</v>
      </c>
      <c r="C78" s="505">
        <v>26</v>
      </c>
      <c r="D78" s="505">
        <v>33</v>
      </c>
      <c r="E78" s="506">
        <v>33</v>
      </c>
    </row>
    <row r="79" spans="1:5" ht="17.100000000000001" customHeight="1">
      <c r="A79" s="354" t="s">
        <v>31</v>
      </c>
      <c r="B79" s="505">
        <v>3</v>
      </c>
      <c r="C79" s="505">
        <v>8</v>
      </c>
      <c r="D79" s="505">
        <v>10</v>
      </c>
      <c r="E79" s="506">
        <v>11</v>
      </c>
    </row>
    <row r="80" spans="1:5" ht="17.100000000000001" customHeight="1">
      <c r="A80" s="354" t="s">
        <v>32</v>
      </c>
      <c r="B80" s="505">
        <v>20</v>
      </c>
      <c r="C80" s="505">
        <v>11</v>
      </c>
      <c r="D80" s="505">
        <v>20</v>
      </c>
      <c r="E80" s="506">
        <v>12</v>
      </c>
    </row>
    <row r="81" spans="1:5" ht="17.100000000000001" customHeight="1" thickBot="1">
      <c r="A81" s="353" t="s">
        <v>33</v>
      </c>
      <c r="B81" s="507">
        <v>105100</v>
      </c>
      <c r="C81" s="507">
        <v>55000</v>
      </c>
      <c r="D81" s="507">
        <v>102000</v>
      </c>
      <c r="E81" s="508">
        <v>74000</v>
      </c>
    </row>
    <row r="82" spans="1:5" ht="17.100000000000001" customHeight="1" thickBot="1"/>
    <row r="83" spans="1:5" ht="17.100000000000001" customHeight="1">
      <c r="A83" s="864" t="s">
        <v>728</v>
      </c>
      <c r="B83" s="865"/>
      <c r="C83" s="865"/>
      <c r="D83" s="865"/>
      <c r="E83" s="866"/>
    </row>
    <row r="84" spans="1:5" ht="17.100000000000001" customHeight="1" thickBot="1">
      <c r="A84" s="237" t="s">
        <v>729</v>
      </c>
      <c r="B84" s="238">
        <v>2019</v>
      </c>
      <c r="C84" s="238">
        <v>2020</v>
      </c>
      <c r="D84" s="238">
        <v>2021</v>
      </c>
      <c r="E84" s="301">
        <v>2022</v>
      </c>
    </row>
    <row r="85" spans="1:5" ht="17.100000000000001" customHeight="1">
      <c r="A85" s="217" t="s">
        <v>619</v>
      </c>
      <c r="B85" s="509">
        <v>1907</v>
      </c>
      <c r="C85" s="509">
        <v>1651</v>
      </c>
      <c r="D85" s="509">
        <v>1817</v>
      </c>
      <c r="E85" s="510">
        <v>1901</v>
      </c>
    </row>
    <row r="86" spans="1:5" ht="17.100000000000001" customHeight="1">
      <c r="A86" s="52" t="s">
        <v>626</v>
      </c>
      <c r="B86" s="511">
        <v>12</v>
      </c>
      <c r="C86" s="511">
        <v>21</v>
      </c>
      <c r="D86" s="511">
        <v>16</v>
      </c>
      <c r="E86" s="485">
        <v>20</v>
      </c>
    </row>
    <row r="87" spans="1:5" ht="17.100000000000001" customHeight="1">
      <c r="A87" s="52" t="s">
        <v>24</v>
      </c>
      <c r="B87" s="6">
        <v>868</v>
      </c>
      <c r="C87" s="6">
        <v>954</v>
      </c>
      <c r="D87" s="6">
        <v>950</v>
      </c>
      <c r="E87" s="339">
        <v>979</v>
      </c>
    </row>
    <row r="88" spans="1:5" ht="17.100000000000001" customHeight="1">
      <c r="A88" s="52" t="s">
        <v>25</v>
      </c>
      <c r="B88" s="6">
        <v>117</v>
      </c>
      <c r="C88" s="6">
        <v>127</v>
      </c>
      <c r="D88" s="6">
        <v>171</v>
      </c>
      <c r="E88" s="339">
        <v>124</v>
      </c>
    </row>
    <row r="89" spans="1:5" ht="17.100000000000001" customHeight="1">
      <c r="A89" s="52" t="s">
        <v>564</v>
      </c>
      <c r="B89" s="6">
        <v>105</v>
      </c>
      <c r="C89" s="6">
        <v>173</v>
      </c>
      <c r="D89" s="6">
        <v>218</v>
      </c>
      <c r="E89" s="339">
        <v>128</v>
      </c>
    </row>
    <row r="90" spans="1:5" ht="17.100000000000001" customHeight="1">
      <c r="A90" s="52" t="s">
        <v>26</v>
      </c>
      <c r="B90" s="6">
        <v>158</v>
      </c>
      <c r="C90" s="6">
        <v>175</v>
      </c>
      <c r="D90" s="6">
        <v>182</v>
      </c>
      <c r="E90" s="339">
        <v>169</v>
      </c>
    </row>
    <row r="91" spans="1:5" ht="17.100000000000001" customHeight="1">
      <c r="A91" s="52" t="s">
        <v>27</v>
      </c>
      <c r="B91" s="6">
        <v>122</v>
      </c>
      <c r="C91" s="6">
        <v>62</v>
      </c>
      <c r="D91" s="6">
        <v>31</v>
      </c>
      <c r="E91" s="339">
        <v>21</v>
      </c>
    </row>
    <row r="92" spans="1:5" ht="17.100000000000001" customHeight="1" thickBot="1">
      <c r="A92" s="385" t="s">
        <v>565</v>
      </c>
      <c r="B92" s="507">
        <v>400500</v>
      </c>
      <c r="C92" s="507">
        <f>859800+73000+25000</f>
        <v>957800</v>
      </c>
      <c r="D92" s="507">
        <v>718900</v>
      </c>
      <c r="E92" s="508">
        <v>909800</v>
      </c>
    </row>
    <row r="93" spans="1:5" ht="17.100000000000001" customHeight="1" thickBot="1">
      <c r="A93" s="218" t="s">
        <v>730</v>
      </c>
      <c r="B93" s="239"/>
      <c r="C93" s="239"/>
      <c r="D93" s="239"/>
      <c r="E93" s="302"/>
    </row>
    <row r="94" spans="1:5" ht="25.5">
      <c r="A94" s="52" t="s">
        <v>102</v>
      </c>
      <c r="B94" s="53">
        <v>2</v>
      </c>
      <c r="C94" s="53">
        <v>5</v>
      </c>
      <c r="D94" s="53">
        <v>2</v>
      </c>
      <c r="E94" s="320">
        <v>2</v>
      </c>
    </row>
    <row r="95" spans="1:5" ht="17.100000000000001" customHeight="1">
      <c r="A95" s="52" t="s">
        <v>103</v>
      </c>
      <c r="B95" s="53">
        <v>7</v>
      </c>
      <c r="C95" s="53">
        <v>11</v>
      </c>
      <c r="D95" s="53">
        <v>11</v>
      </c>
      <c r="E95" s="320">
        <v>31</v>
      </c>
    </row>
    <row r="96" spans="1:5" ht="17.100000000000001" customHeight="1">
      <c r="A96" s="52" t="s">
        <v>104</v>
      </c>
      <c r="B96" s="53">
        <v>64</v>
      </c>
      <c r="C96" s="53">
        <v>107</v>
      </c>
      <c r="D96" s="53">
        <v>122</v>
      </c>
      <c r="E96" s="320">
        <v>161</v>
      </c>
    </row>
    <row r="97" spans="1:6" ht="17.100000000000001" customHeight="1">
      <c r="A97" s="52" t="s">
        <v>105</v>
      </c>
      <c r="B97" s="53">
        <v>301</v>
      </c>
      <c r="C97" s="53">
        <v>932</v>
      </c>
      <c r="D97" s="512">
        <v>1425</v>
      </c>
      <c r="E97" s="513">
        <v>1434</v>
      </c>
    </row>
    <row r="98" spans="1:6" ht="17.100000000000001" customHeight="1">
      <c r="A98" s="52" t="s">
        <v>106</v>
      </c>
      <c r="B98" s="53">
        <v>50</v>
      </c>
      <c r="C98" s="53">
        <v>127</v>
      </c>
      <c r="D98" s="53">
        <v>191</v>
      </c>
      <c r="E98" s="320">
        <v>230</v>
      </c>
    </row>
    <row r="99" spans="1:6" ht="17.100000000000001" customHeight="1">
      <c r="A99" s="52" t="s">
        <v>566</v>
      </c>
      <c r="B99" s="53">
        <v>2</v>
      </c>
      <c r="C99" s="53">
        <v>6</v>
      </c>
      <c r="D99" s="53">
        <v>10</v>
      </c>
      <c r="E99" s="320">
        <v>17</v>
      </c>
    </row>
    <row r="100" spans="1:6" ht="17.100000000000001" customHeight="1" thickBot="1">
      <c r="A100" s="186" t="s">
        <v>567</v>
      </c>
      <c r="B100" s="159">
        <v>2</v>
      </c>
      <c r="C100" s="159">
        <v>24</v>
      </c>
      <c r="D100" s="159">
        <v>14</v>
      </c>
      <c r="E100" s="324">
        <v>26</v>
      </c>
    </row>
    <row r="102" spans="1:6" ht="17.100000000000001" customHeight="1">
      <c r="A102" s="71" t="s">
        <v>571</v>
      </c>
      <c r="B102" s="111"/>
      <c r="C102" s="111"/>
      <c r="D102" s="111"/>
      <c r="E102" s="111"/>
      <c r="F102" s="111"/>
    </row>
    <row r="103" spans="1:6" ht="17.100000000000001" customHeight="1" thickBot="1">
      <c r="A103" s="71"/>
      <c r="B103" s="111"/>
      <c r="C103" s="111"/>
      <c r="D103" s="111"/>
      <c r="E103" s="111"/>
      <c r="F103" s="111"/>
    </row>
    <row r="104" spans="1:6" ht="17.100000000000001" customHeight="1" thickBot="1">
      <c r="A104" s="218" t="s">
        <v>661</v>
      </c>
      <c r="B104" s="239">
        <v>2019</v>
      </c>
      <c r="C104" s="239">
        <v>2020</v>
      </c>
      <c r="D104" s="239">
        <v>2021</v>
      </c>
      <c r="E104" s="302">
        <v>2022</v>
      </c>
    </row>
    <row r="105" spans="1:6" ht="17.100000000000001" customHeight="1">
      <c r="A105" s="217" t="s">
        <v>129</v>
      </c>
      <c r="B105" s="514">
        <v>442</v>
      </c>
      <c r="C105" s="514">
        <v>301</v>
      </c>
      <c r="D105" s="514">
        <v>324</v>
      </c>
      <c r="E105" s="515">
        <v>495</v>
      </c>
    </row>
    <row r="106" spans="1:6" ht="17.100000000000001" customHeight="1">
      <c r="A106" s="52" t="s">
        <v>130</v>
      </c>
      <c r="B106" s="516">
        <v>473</v>
      </c>
      <c r="C106" s="516">
        <v>403</v>
      </c>
      <c r="D106" s="516">
        <v>400</v>
      </c>
      <c r="E106" s="517">
        <v>416</v>
      </c>
    </row>
    <row r="107" spans="1:6" ht="25.5">
      <c r="A107" s="52" t="s">
        <v>633</v>
      </c>
      <c r="B107" s="516">
        <v>13520</v>
      </c>
      <c r="C107" s="516">
        <v>9918</v>
      </c>
      <c r="D107" s="516">
        <v>12650</v>
      </c>
      <c r="E107" s="517">
        <v>20799</v>
      </c>
    </row>
    <row r="108" spans="1:6" ht="17.100000000000001" customHeight="1" thickBot="1">
      <c r="A108" s="186" t="s">
        <v>131</v>
      </c>
      <c r="B108" s="518">
        <v>55</v>
      </c>
      <c r="C108" s="518">
        <v>36</v>
      </c>
      <c r="D108" s="518">
        <v>24</v>
      </c>
      <c r="E108" s="519">
        <v>44</v>
      </c>
    </row>
    <row r="109" spans="1:6" ht="17.100000000000001" customHeight="1" thickBot="1">
      <c r="A109" s="124"/>
      <c r="B109" s="72"/>
      <c r="C109" s="72"/>
      <c r="D109" s="72"/>
      <c r="E109" s="72"/>
    </row>
    <row r="110" spans="1:6" ht="17.100000000000001" customHeight="1" thickBot="1">
      <c r="A110" s="218" t="s">
        <v>662</v>
      </c>
      <c r="B110" s="239">
        <v>2019</v>
      </c>
      <c r="C110" s="239">
        <v>2020</v>
      </c>
      <c r="D110" s="239">
        <v>2021</v>
      </c>
      <c r="E110" s="302">
        <v>2022</v>
      </c>
    </row>
    <row r="111" spans="1:6" ht="17.100000000000001" customHeight="1">
      <c r="A111" s="217" t="s">
        <v>132</v>
      </c>
      <c r="B111" s="514">
        <v>1489</v>
      </c>
      <c r="C111" s="514">
        <v>1512</v>
      </c>
      <c r="D111" s="514">
        <v>1650</v>
      </c>
      <c r="E111" s="515">
        <v>1453</v>
      </c>
    </row>
    <row r="112" spans="1:6" ht="17.100000000000001" customHeight="1">
      <c r="A112" s="52" t="s">
        <v>133</v>
      </c>
      <c r="B112" s="516">
        <v>860</v>
      </c>
      <c r="C112" s="516">
        <v>1038</v>
      </c>
      <c r="D112" s="516">
        <v>1099</v>
      </c>
      <c r="E112" s="517">
        <v>939</v>
      </c>
    </row>
    <row r="113" spans="1:5" ht="17.100000000000001" customHeight="1">
      <c r="A113" s="52" t="s">
        <v>134</v>
      </c>
      <c r="B113" s="516">
        <v>98</v>
      </c>
      <c r="C113" s="516">
        <v>95</v>
      </c>
      <c r="D113" s="516">
        <v>99</v>
      </c>
      <c r="E113" s="517">
        <v>133</v>
      </c>
    </row>
    <row r="114" spans="1:5" ht="17.100000000000001" customHeight="1">
      <c r="A114" s="52" t="s">
        <v>135</v>
      </c>
      <c r="B114" s="516">
        <v>16</v>
      </c>
      <c r="C114" s="516">
        <v>17</v>
      </c>
      <c r="D114" s="516">
        <v>20</v>
      </c>
      <c r="E114" s="517">
        <v>22</v>
      </c>
    </row>
    <row r="115" spans="1:5" ht="17.100000000000001" customHeight="1">
      <c r="A115" s="52" t="s">
        <v>136</v>
      </c>
      <c r="B115" s="516">
        <v>82</v>
      </c>
      <c r="C115" s="516">
        <v>78</v>
      </c>
      <c r="D115" s="516">
        <v>79</v>
      </c>
      <c r="E115" s="517">
        <v>111</v>
      </c>
    </row>
    <row r="116" spans="1:5" ht="17.100000000000001" customHeight="1">
      <c r="A116" s="52" t="s">
        <v>137</v>
      </c>
      <c r="B116" s="516">
        <v>13</v>
      </c>
      <c r="C116" s="516">
        <v>14</v>
      </c>
      <c r="D116" s="516">
        <v>10</v>
      </c>
      <c r="E116" s="517">
        <v>15</v>
      </c>
    </row>
    <row r="117" spans="1:5" ht="17.100000000000001" customHeight="1">
      <c r="A117" s="52" t="s">
        <v>138</v>
      </c>
      <c r="B117" s="516">
        <v>9</v>
      </c>
      <c r="C117" s="516">
        <v>3</v>
      </c>
      <c r="D117" s="516">
        <v>8</v>
      </c>
      <c r="E117" s="517">
        <v>24</v>
      </c>
    </row>
    <row r="118" spans="1:5" ht="17.100000000000001" customHeight="1">
      <c r="A118" s="52" t="s">
        <v>139</v>
      </c>
      <c r="B118" s="516">
        <v>250</v>
      </c>
      <c r="C118" s="516">
        <v>238</v>
      </c>
      <c r="D118" s="516">
        <v>240</v>
      </c>
      <c r="E118" s="517">
        <v>198</v>
      </c>
    </row>
    <row r="119" spans="1:5" ht="25.5">
      <c r="A119" s="52" t="s">
        <v>140</v>
      </c>
      <c r="B119" s="516">
        <v>11</v>
      </c>
      <c r="C119" s="516">
        <v>10</v>
      </c>
      <c r="D119" s="516">
        <v>5</v>
      </c>
      <c r="E119" s="517">
        <v>10</v>
      </c>
    </row>
    <row r="120" spans="1:5" ht="33" customHeight="1">
      <c r="A120" s="52" t="s">
        <v>141</v>
      </c>
      <c r="B120" s="516">
        <v>23</v>
      </c>
      <c r="C120" s="516">
        <v>21</v>
      </c>
      <c r="D120" s="516">
        <v>29</v>
      </c>
      <c r="E120" s="517">
        <v>21</v>
      </c>
    </row>
    <row r="121" spans="1:5" ht="30" customHeight="1">
      <c r="A121" s="52" t="s">
        <v>731</v>
      </c>
      <c r="B121" s="520" t="s">
        <v>732</v>
      </c>
      <c r="C121" s="520" t="s">
        <v>761</v>
      </c>
      <c r="D121" s="520" t="s">
        <v>815</v>
      </c>
      <c r="E121" s="517" t="s">
        <v>835</v>
      </c>
    </row>
    <row r="122" spans="1:5" ht="17.100000000000001" customHeight="1">
      <c r="A122" s="52" t="s">
        <v>142</v>
      </c>
      <c r="B122" s="516">
        <v>16</v>
      </c>
      <c r="C122" s="516">
        <v>17</v>
      </c>
      <c r="D122" s="516">
        <v>20</v>
      </c>
      <c r="E122" s="517">
        <v>22</v>
      </c>
    </row>
    <row r="123" spans="1:5" ht="17.100000000000001" customHeight="1">
      <c r="A123" s="52" t="s">
        <v>143</v>
      </c>
      <c r="B123" s="516">
        <v>16</v>
      </c>
      <c r="C123" s="516">
        <v>13</v>
      </c>
      <c r="D123" s="516">
        <v>24</v>
      </c>
      <c r="E123" s="517">
        <v>13</v>
      </c>
    </row>
    <row r="124" spans="1:5" ht="17.100000000000001" customHeight="1">
      <c r="A124" s="52" t="s">
        <v>144</v>
      </c>
      <c r="B124" s="516">
        <v>8</v>
      </c>
      <c r="C124" s="516">
        <v>9</v>
      </c>
      <c r="D124" s="516">
        <v>10</v>
      </c>
      <c r="E124" s="517">
        <v>7</v>
      </c>
    </row>
    <row r="125" spans="1:5" ht="17.100000000000001" customHeight="1">
      <c r="A125" s="52" t="s">
        <v>145</v>
      </c>
      <c r="B125" s="516">
        <v>36</v>
      </c>
      <c r="C125" s="516">
        <v>36</v>
      </c>
      <c r="D125" s="516">
        <v>36</v>
      </c>
      <c r="E125" s="517">
        <v>58</v>
      </c>
    </row>
    <row r="126" spans="1:5" ht="17.100000000000001" customHeight="1">
      <c r="A126" s="52" t="s">
        <v>146</v>
      </c>
      <c r="B126" s="516">
        <v>948</v>
      </c>
      <c r="C126" s="516">
        <v>983</v>
      </c>
      <c r="D126" s="516">
        <v>917</v>
      </c>
      <c r="E126" s="517">
        <v>892</v>
      </c>
    </row>
    <row r="127" spans="1:5" ht="17.100000000000001" customHeight="1">
      <c r="A127" s="52" t="s">
        <v>147</v>
      </c>
      <c r="B127" s="516">
        <v>286</v>
      </c>
      <c r="C127" s="516">
        <v>267</v>
      </c>
      <c r="D127" s="516">
        <v>259</v>
      </c>
      <c r="E127" s="517">
        <v>251</v>
      </c>
    </row>
    <row r="128" spans="1:5" ht="17.100000000000001" customHeight="1">
      <c r="A128" s="52" t="s">
        <v>148</v>
      </c>
      <c r="B128" s="516">
        <v>460</v>
      </c>
      <c r="C128" s="516">
        <v>211</v>
      </c>
      <c r="D128" s="516">
        <v>195</v>
      </c>
      <c r="E128" s="517">
        <v>229</v>
      </c>
    </row>
    <row r="129" spans="1:6" ht="17.100000000000001" customHeight="1">
      <c r="A129" s="52" t="s">
        <v>149</v>
      </c>
      <c r="B129" s="516">
        <v>17</v>
      </c>
      <c r="C129" s="516">
        <v>17</v>
      </c>
      <c r="D129" s="516">
        <v>8</v>
      </c>
      <c r="E129" s="517">
        <v>12</v>
      </c>
    </row>
    <row r="130" spans="1:6" ht="17.100000000000001" customHeight="1" thickBot="1">
      <c r="A130" s="186" t="s">
        <v>689</v>
      </c>
      <c r="B130" s="518">
        <v>2</v>
      </c>
      <c r="C130" s="518">
        <v>4</v>
      </c>
      <c r="D130" s="518">
        <v>2</v>
      </c>
      <c r="E130" s="519">
        <v>2</v>
      </c>
    </row>
    <row r="131" spans="1:6" ht="17.100000000000001" customHeight="1" thickBot="1">
      <c r="A131" s="73"/>
      <c r="B131" s="111"/>
      <c r="C131" s="111"/>
      <c r="D131" s="111"/>
      <c r="E131" s="111"/>
    </row>
    <row r="132" spans="1:6" ht="17.100000000000001" customHeight="1" thickBot="1">
      <c r="A132" s="218" t="s">
        <v>82</v>
      </c>
      <c r="B132" s="239">
        <v>2019</v>
      </c>
      <c r="C132" s="239">
        <v>2020</v>
      </c>
      <c r="D132" s="239">
        <v>2021</v>
      </c>
      <c r="E132" s="302">
        <v>2022</v>
      </c>
    </row>
    <row r="133" spans="1:6" ht="17.100000000000001" customHeight="1">
      <c r="A133" s="217" t="s">
        <v>83</v>
      </c>
      <c r="B133" s="514">
        <v>193</v>
      </c>
      <c r="C133" s="514">
        <v>128</v>
      </c>
      <c r="D133" s="514">
        <v>127</v>
      </c>
      <c r="E133" s="515">
        <v>118</v>
      </c>
    </row>
    <row r="134" spans="1:6" ht="17.100000000000001" customHeight="1">
      <c r="A134" s="52" t="s">
        <v>84</v>
      </c>
      <c r="B134" s="516">
        <v>1001</v>
      </c>
      <c r="C134" s="516">
        <v>112</v>
      </c>
      <c r="D134" s="516">
        <v>154</v>
      </c>
      <c r="E134" s="517">
        <v>108</v>
      </c>
    </row>
    <row r="135" spans="1:6" ht="17.100000000000001" customHeight="1">
      <c r="A135" s="52" t="s">
        <v>85</v>
      </c>
      <c r="B135" s="516">
        <v>1</v>
      </c>
      <c r="C135" s="516">
        <v>0</v>
      </c>
      <c r="D135" s="516">
        <v>2</v>
      </c>
      <c r="E135" s="517">
        <v>3</v>
      </c>
    </row>
    <row r="136" spans="1:6" ht="17.100000000000001" customHeight="1" thickBot="1">
      <c r="A136" s="186" t="s">
        <v>86</v>
      </c>
      <c r="B136" s="518">
        <v>40980</v>
      </c>
      <c r="C136" s="518">
        <v>34375</v>
      </c>
      <c r="D136" s="518">
        <v>34845</v>
      </c>
      <c r="E136" s="519">
        <v>36255</v>
      </c>
    </row>
    <row r="137" spans="1:6" ht="17.100000000000001" customHeight="1" thickBot="1">
      <c r="A137" s="74"/>
      <c r="B137" s="111"/>
      <c r="C137" s="111"/>
      <c r="D137" s="111"/>
      <c r="E137" s="111"/>
    </row>
    <row r="138" spans="1:6" ht="17.100000000000001" customHeight="1" thickBot="1">
      <c r="A138" s="240" t="s">
        <v>87</v>
      </c>
      <c r="B138" s="239">
        <v>2019</v>
      </c>
      <c r="C138" s="239">
        <v>2020</v>
      </c>
      <c r="D138" s="239">
        <v>2021</v>
      </c>
      <c r="E138" s="302">
        <v>2022</v>
      </c>
      <c r="F138" s="352"/>
    </row>
    <row r="139" spans="1:6" ht="17.100000000000001" customHeight="1">
      <c r="A139" s="217" t="s">
        <v>88</v>
      </c>
      <c r="B139" s="514">
        <v>8253</v>
      </c>
      <c r="C139" s="514">
        <v>7700</v>
      </c>
      <c r="D139" s="514">
        <v>9386</v>
      </c>
      <c r="E139" s="515">
        <v>10981</v>
      </c>
    </row>
    <row r="140" spans="1:6" ht="17.100000000000001" customHeight="1">
      <c r="A140" s="52" t="s">
        <v>734</v>
      </c>
      <c r="B140" s="516">
        <v>15</v>
      </c>
      <c r="C140" s="516">
        <v>9</v>
      </c>
      <c r="D140" s="516">
        <v>4</v>
      </c>
      <c r="E140" s="517">
        <v>7</v>
      </c>
    </row>
    <row r="141" spans="1:6" ht="17.100000000000001" customHeight="1">
      <c r="A141" s="52" t="s">
        <v>89</v>
      </c>
      <c r="B141" s="516">
        <v>163</v>
      </c>
      <c r="C141" s="516">
        <v>120</v>
      </c>
      <c r="D141" s="516">
        <v>196</v>
      </c>
      <c r="E141" s="517">
        <v>158</v>
      </c>
    </row>
    <row r="142" spans="1:6" ht="17.100000000000001" customHeight="1">
      <c r="A142" s="52" t="s">
        <v>532</v>
      </c>
      <c r="B142" s="516">
        <v>8331</v>
      </c>
      <c r="C142" s="516">
        <v>8865</v>
      </c>
      <c r="D142" s="516">
        <v>10599</v>
      </c>
      <c r="E142" s="517">
        <v>12675</v>
      </c>
    </row>
    <row r="143" spans="1:6" ht="17.100000000000001" customHeight="1">
      <c r="A143" s="52" t="s">
        <v>90</v>
      </c>
      <c r="B143" s="516">
        <v>1294</v>
      </c>
      <c r="C143" s="516">
        <v>1075</v>
      </c>
      <c r="D143" s="516">
        <v>772</v>
      </c>
      <c r="E143" s="517">
        <v>1085</v>
      </c>
    </row>
    <row r="144" spans="1:6" s="352" customFormat="1" ht="17.100000000000001" customHeight="1">
      <c r="A144" s="52" t="s">
        <v>91</v>
      </c>
      <c r="B144" s="516">
        <v>1738</v>
      </c>
      <c r="C144" s="516">
        <v>1385</v>
      </c>
      <c r="D144" s="516">
        <v>1023</v>
      </c>
      <c r="E144" s="517">
        <v>0</v>
      </c>
      <c r="F144" s="39"/>
    </row>
    <row r="145" spans="1:6" ht="17.100000000000001" customHeight="1">
      <c r="A145" s="52" t="s">
        <v>92</v>
      </c>
      <c r="B145" s="516">
        <v>6973</v>
      </c>
      <c r="C145" s="516">
        <v>7255</v>
      </c>
      <c r="D145" s="516">
        <v>9169</v>
      </c>
      <c r="E145" s="517">
        <v>9980</v>
      </c>
    </row>
    <row r="146" spans="1:6" ht="17.100000000000001" customHeight="1">
      <c r="A146" s="52" t="s">
        <v>93</v>
      </c>
      <c r="B146" s="516">
        <v>8</v>
      </c>
      <c r="C146" s="516">
        <v>8</v>
      </c>
      <c r="D146" s="516">
        <v>14</v>
      </c>
      <c r="E146" s="517">
        <v>6</v>
      </c>
    </row>
    <row r="147" spans="1:6" ht="17.100000000000001" customHeight="1">
      <c r="A147" s="52" t="s">
        <v>94</v>
      </c>
      <c r="B147" s="516">
        <v>0</v>
      </c>
      <c r="C147" s="516">
        <v>0</v>
      </c>
      <c r="D147" s="516">
        <v>0</v>
      </c>
      <c r="E147" s="517">
        <v>0</v>
      </c>
    </row>
    <row r="148" spans="1:6" ht="17.100000000000001" customHeight="1">
      <c r="A148" s="52" t="s">
        <v>95</v>
      </c>
      <c r="B148" s="516">
        <v>112</v>
      </c>
      <c r="C148" s="516">
        <v>70</v>
      </c>
      <c r="D148" s="516">
        <v>40</v>
      </c>
      <c r="E148" s="517">
        <v>79</v>
      </c>
    </row>
    <row r="149" spans="1:6" ht="17.100000000000001" customHeight="1">
      <c r="A149" s="52" t="s">
        <v>96</v>
      </c>
      <c r="B149" s="516">
        <v>618</v>
      </c>
      <c r="C149" s="516">
        <v>470</v>
      </c>
      <c r="D149" s="516">
        <v>2836</v>
      </c>
      <c r="E149" s="517">
        <v>2852</v>
      </c>
    </row>
    <row r="150" spans="1:6" ht="17.100000000000001" customHeight="1">
      <c r="A150" s="52" t="s">
        <v>97</v>
      </c>
      <c r="B150" s="516">
        <v>23500</v>
      </c>
      <c r="C150" s="516">
        <v>14800</v>
      </c>
      <c r="D150" s="516">
        <v>11600</v>
      </c>
      <c r="E150" s="517">
        <v>18500</v>
      </c>
    </row>
    <row r="151" spans="1:6" ht="17.100000000000001" customHeight="1" thickBot="1">
      <c r="A151" s="186" t="s">
        <v>86</v>
      </c>
      <c r="B151" s="518">
        <v>375800</v>
      </c>
      <c r="C151" s="518">
        <v>310750</v>
      </c>
      <c r="D151" s="518">
        <v>447800</v>
      </c>
      <c r="E151" s="519">
        <v>957350</v>
      </c>
    </row>
    <row r="152" spans="1:6" ht="17.100000000000001" customHeight="1" thickBot="1">
      <c r="A152" s="74"/>
      <c r="B152" s="111"/>
      <c r="C152" s="111"/>
      <c r="D152" s="111"/>
      <c r="E152" s="111"/>
    </row>
    <row r="153" spans="1:6" ht="17.100000000000001" customHeight="1" thickBot="1">
      <c r="A153" s="218" t="s">
        <v>98</v>
      </c>
      <c r="B153" s="239">
        <v>2019</v>
      </c>
      <c r="C153" s="239">
        <v>2020</v>
      </c>
      <c r="D153" s="239">
        <v>2021</v>
      </c>
      <c r="E153" s="302">
        <v>2022</v>
      </c>
    </row>
    <row r="154" spans="1:6" ht="17.100000000000001" customHeight="1">
      <c r="A154" s="217" t="s">
        <v>634</v>
      </c>
      <c r="B154" s="514">
        <v>4618</v>
      </c>
      <c r="C154" s="514">
        <v>2199</v>
      </c>
      <c r="D154" s="521">
        <v>3371</v>
      </c>
      <c r="E154" s="515">
        <v>8458</v>
      </c>
    </row>
    <row r="155" spans="1:6" ht="17.100000000000001" customHeight="1">
      <c r="A155" s="52" t="s">
        <v>733</v>
      </c>
      <c r="B155" s="367">
        <v>87</v>
      </c>
      <c r="C155" s="367">
        <v>79</v>
      </c>
      <c r="D155" s="367">
        <v>100</v>
      </c>
      <c r="E155" s="522">
        <v>82</v>
      </c>
    </row>
    <row r="156" spans="1:6" ht="17.100000000000001" customHeight="1">
      <c r="A156" s="52" t="s">
        <v>99</v>
      </c>
      <c r="B156" s="516">
        <v>3864</v>
      </c>
      <c r="C156" s="516">
        <v>1084</v>
      </c>
      <c r="D156" s="516">
        <v>2678</v>
      </c>
      <c r="E156" s="517">
        <v>5507</v>
      </c>
    </row>
    <row r="157" spans="1:6" ht="17.100000000000001" customHeight="1">
      <c r="A157" s="52" t="s">
        <v>100</v>
      </c>
      <c r="B157" s="367">
        <v>0</v>
      </c>
      <c r="C157" s="367">
        <v>0</v>
      </c>
      <c r="D157" s="367">
        <v>0</v>
      </c>
      <c r="E157" s="522">
        <v>0</v>
      </c>
    </row>
    <row r="158" spans="1:6" ht="17.100000000000001" customHeight="1">
      <c r="A158" s="52" t="s">
        <v>96</v>
      </c>
      <c r="B158" s="367">
        <v>642</v>
      </c>
      <c r="C158" s="367">
        <v>955</v>
      </c>
      <c r="D158" s="516">
        <v>1754</v>
      </c>
      <c r="E158" s="517">
        <v>4333</v>
      </c>
    </row>
    <row r="159" spans="1:6" ht="17.100000000000001" customHeight="1">
      <c r="A159" s="52" t="s">
        <v>101</v>
      </c>
      <c r="B159" s="367">
        <v>144</v>
      </c>
      <c r="C159" s="367">
        <v>65</v>
      </c>
      <c r="D159" s="367">
        <v>105</v>
      </c>
      <c r="E159" s="522">
        <v>192</v>
      </c>
    </row>
    <row r="160" spans="1:6" ht="17.100000000000001" customHeight="1">
      <c r="A160" s="52" t="s">
        <v>97</v>
      </c>
      <c r="B160" s="516">
        <v>600</v>
      </c>
      <c r="C160" s="516">
        <v>400</v>
      </c>
      <c r="D160" s="516">
        <v>200</v>
      </c>
      <c r="E160" s="517">
        <v>500</v>
      </c>
      <c r="F160" s="68"/>
    </row>
    <row r="161" spans="1:6" ht="17.100000000000001" customHeight="1" thickBot="1">
      <c r="A161" s="186" t="s">
        <v>86</v>
      </c>
      <c r="B161" s="518">
        <v>2369700</v>
      </c>
      <c r="C161" s="518">
        <v>983000</v>
      </c>
      <c r="D161" s="518">
        <v>1864400</v>
      </c>
      <c r="E161" s="519">
        <v>4340300</v>
      </c>
    </row>
    <row r="163" spans="1:6" ht="17.100000000000001" customHeight="1">
      <c r="A163" s="124"/>
      <c r="B163" s="72"/>
      <c r="C163" s="72"/>
      <c r="D163" s="72"/>
      <c r="E163" s="72"/>
    </row>
    <row r="164" spans="1:6" ht="17.100000000000001" customHeight="1">
      <c r="A164" s="124"/>
      <c r="B164" s="72"/>
      <c r="C164" s="72"/>
      <c r="D164" s="72"/>
      <c r="E164" s="72"/>
    </row>
    <row r="165" spans="1:6" ht="17.100000000000001" customHeight="1">
      <c r="A165" s="124"/>
      <c r="B165" s="72"/>
      <c r="C165" s="72"/>
      <c r="D165" s="72"/>
      <c r="E165" s="72"/>
    </row>
    <row r="166" spans="1:6" ht="17.100000000000001" customHeight="1">
      <c r="A166" s="124"/>
      <c r="B166" s="99"/>
      <c r="C166" s="99"/>
      <c r="D166" s="99"/>
      <c r="E166" s="99"/>
      <c r="F166" s="68"/>
    </row>
    <row r="167" spans="1:6" ht="17.100000000000001" customHeight="1">
      <c r="A167" s="124"/>
      <c r="B167" s="99"/>
      <c r="C167" s="99"/>
      <c r="D167" s="99"/>
      <c r="E167" s="99"/>
    </row>
    <row r="168" spans="1:6" ht="17.100000000000001" customHeight="1">
      <c r="A168" s="107"/>
      <c r="B168" s="107"/>
      <c r="C168" s="107"/>
      <c r="D168" s="107"/>
      <c r="E168" s="107"/>
    </row>
    <row r="172" spans="1:6" ht="17.100000000000001" customHeight="1">
      <c r="B172" s="111"/>
    </row>
    <row r="173" spans="1:6" ht="17.100000000000001" customHeight="1">
      <c r="A173" s="73"/>
      <c r="B173" s="111"/>
      <c r="C173" s="111"/>
      <c r="D173" s="111"/>
      <c r="E173" s="111"/>
      <c r="F173" s="111"/>
    </row>
    <row r="174" spans="1:6" ht="17.100000000000001" customHeight="1">
      <c r="A174" s="74"/>
      <c r="B174" s="111"/>
      <c r="C174" s="111"/>
      <c r="D174" s="111"/>
      <c r="E174" s="111"/>
      <c r="F174" s="111"/>
    </row>
    <row r="175" spans="1:6" ht="17.100000000000001" customHeight="1">
      <c r="A175" s="71"/>
      <c r="B175" s="111"/>
      <c r="C175" s="111"/>
      <c r="D175" s="111"/>
      <c r="E175" s="111"/>
      <c r="F175" s="111"/>
    </row>
    <row r="176" spans="1:6" ht="17.100000000000001" customHeight="1">
      <c r="A176" s="75"/>
      <c r="C176" s="111"/>
      <c r="D176" s="111"/>
      <c r="E176" s="111"/>
      <c r="F176" s="111"/>
    </row>
  </sheetData>
  <mergeCells count="18">
    <mergeCell ref="D74:D76"/>
    <mergeCell ref="A83:E83"/>
    <mergeCell ref="A71:A72"/>
    <mergeCell ref="B71:B72"/>
    <mergeCell ref="C71:C72"/>
    <mergeCell ref="D71:D72"/>
    <mergeCell ref="A74:A76"/>
    <mergeCell ref="B74:B76"/>
    <mergeCell ref="C74:C76"/>
    <mergeCell ref="E71:E72"/>
    <mergeCell ref="E74:E76"/>
    <mergeCell ref="A1:F1"/>
    <mergeCell ref="A2:F2"/>
    <mergeCell ref="A49:A50"/>
    <mergeCell ref="B49:B50"/>
    <mergeCell ref="C49:C50"/>
    <mergeCell ref="D49:D50"/>
    <mergeCell ref="E49:E50"/>
  </mergeCells>
  <phoneticPr fontId="0" type="noConversion"/>
  <pageMargins left="0.7" right="0.7" top="0.78740157499999996" bottom="0.78740157499999996" header="0.3" footer="0.3"/>
  <pageSetup paperSize="9" scale="7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8"/>
  <sheetViews>
    <sheetView topLeftCell="A49" workbookViewId="0">
      <selection activeCell="G69" sqref="G69"/>
    </sheetView>
  </sheetViews>
  <sheetFormatPr defaultColWidth="9.140625" defaultRowHeight="12.75"/>
  <cols>
    <col min="1" max="1" width="9.140625" style="20"/>
    <col min="2" max="2" width="37.5703125" style="32" bestFit="1" customWidth="1"/>
    <col min="3" max="3" width="14.140625" style="32" customWidth="1"/>
    <col min="4" max="4" width="12.28515625" style="20" customWidth="1"/>
    <col min="5" max="5" width="11.7109375" style="20" customWidth="1"/>
    <col min="6" max="6" width="13.5703125" style="20" bestFit="1" customWidth="1"/>
    <col min="7" max="8" width="9.140625" style="20"/>
    <col min="9" max="9" width="12.28515625" style="20" customWidth="1"/>
    <col min="10" max="10" width="11.28515625" style="20" customWidth="1"/>
    <col min="11" max="16384" width="9.140625" style="20"/>
  </cols>
  <sheetData>
    <row r="1" spans="1:10" ht="17.100000000000001" customHeight="1">
      <c r="A1" s="897" t="s">
        <v>631</v>
      </c>
      <c r="B1" s="897"/>
      <c r="C1" s="20"/>
    </row>
    <row r="2" spans="1:10" ht="17.100000000000001" customHeight="1">
      <c r="A2" s="21"/>
      <c r="B2" s="22"/>
      <c r="C2" s="21"/>
      <c r="D2" s="21"/>
      <c r="E2" s="21"/>
      <c r="F2" s="21"/>
      <c r="G2" s="21"/>
      <c r="H2" s="21"/>
      <c r="I2" s="21"/>
      <c r="J2" s="21"/>
    </row>
    <row r="3" spans="1:10" ht="17.100000000000001" customHeight="1">
      <c r="A3" s="905" t="s">
        <v>49</v>
      </c>
      <c r="B3" s="905"/>
      <c r="C3" s="905"/>
      <c r="D3" s="905"/>
      <c r="E3" s="905"/>
      <c r="F3" s="905"/>
      <c r="G3" s="905"/>
      <c r="H3" s="905"/>
      <c r="I3" s="905"/>
      <c r="J3" s="905"/>
    </row>
    <row r="4" spans="1:10" ht="17.100000000000001" customHeight="1" thickBot="1">
      <c r="A4" s="21"/>
      <c r="B4" s="22"/>
      <c r="C4" s="21"/>
      <c r="D4" s="21"/>
      <c r="E4" s="21"/>
      <c r="F4" s="21"/>
      <c r="G4" s="21"/>
      <c r="H4" s="21"/>
      <c r="I4" s="21"/>
      <c r="J4" s="21"/>
    </row>
    <row r="5" spans="1:10" ht="36" customHeight="1" thickBot="1">
      <c r="A5" s="906"/>
      <c r="B5" s="907"/>
      <c r="C5" s="351">
        <v>2020</v>
      </c>
      <c r="D5" s="351">
        <v>2021</v>
      </c>
      <c r="E5" s="303">
        <v>2022</v>
      </c>
      <c r="F5" s="21"/>
      <c r="G5" s="21"/>
      <c r="H5" s="21"/>
    </row>
    <row r="6" spans="1:10" ht="17.100000000000001" customHeight="1">
      <c r="A6" s="908" t="s">
        <v>50</v>
      </c>
      <c r="B6" s="362" t="s">
        <v>51</v>
      </c>
      <c r="C6" s="241">
        <v>88793</v>
      </c>
      <c r="D6" s="304">
        <v>72959</v>
      </c>
      <c r="E6" s="356">
        <v>105870</v>
      </c>
      <c r="F6" s="21"/>
      <c r="G6" s="21"/>
      <c r="H6" s="21"/>
    </row>
    <row r="7" spans="1:10" ht="17.100000000000001" customHeight="1">
      <c r="A7" s="909"/>
      <c r="B7" s="363" t="s">
        <v>52</v>
      </c>
      <c r="C7" s="55">
        <v>81444</v>
      </c>
      <c r="D7" s="55">
        <v>63954</v>
      </c>
      <c r="E7" s="357">
        <v>85312</v>
      </c>
      <c r="F7" s="23"/>
      <c r="G7" s="23"/>
      <c r="H7" s="21"/>
    </row>
    <row r="8" spans="1:10" ht="17.100000000000001" customHeight="1">
      <c r="A8" s="909"/>
      <c r="B8" s="361" t="s">
        <v>53</v>
      </c>
      <c r="C8" s="55"/>
      <c r="D8" s="55"/>
      <c r="E8" s="357"/>
      <c r="F8" s="24"/>
      <c r="G8" s="23"/>
      <c r="H8" s="21"/>
    </row>
    <row r="9" spans="1:10" ht="17.100000000000001" customHeight="1">
      <c r="A9" s="909"/>
      <c r="B9" s="361" t="s">
        <v>54</v>
      </c>
      <c r="C9" s="55">
        <f>-F9</f>
        <v>0</v>
      </c>
      <c r="D9" s="55">
        <f>-G9</f>
        <v>0</v>
      </c>
      <c r="E9" s="357">
        <f>-L21</f>
        <v>0</v>
      </c>
      <c r="F9" s="24"/>
      <c r="G9" s="23"/>
      <c r="H9" s="21"/>
    </row>
    <row r="10" spans="1:10" ht="17.100000000000001" customHeight="1">
      <c r="A10" s="909"/>
      <c r="B10" s="361" t="s">
        <v>55</v>
      </c>
      <c r="C10" s="55">
        <f>-F10</f>
        <v>0</v>
      </c>
      <c r="D10" s="55">
        <v>272</v>
      </c>
      <c r="E10" s="358">
        <v>158</v>
      </c>
      <c r="F10" s="24"/>
      <c r="G10" s="23"/>
      <c r="H10" s="21"/>
      <c r="I10" s="27"/>
      <c r="J10" s="27"/>
    </row>
    <row r="11" spans="1:10" ht="17.100000000000001" customHeight="1">
      <c r="A11" s="909"/>
      <c r="B11" s="361" t="s">
        <v>832</v>
      </c>
      <c r="C11" s="55">
        <f>-F11</f>
        <v>0</v>
      </c>
      <c r="D11" s="55">
        <f>-G11</f>
        <v>0</v>
      </c>
      <c r="E11" s="358">
        <v>95</v>
      </c>
      <c r="F11" s="24"/>
      <c r="G11" s="23"/>
      <c r="H11" s="21"/>
      <c r="I11" s="27"/>
      <c r="J11" s="27"/>
    </row>
    <row r="12" spans="1:10" ht="17.100000000000001" customHeight="1">
      <c r="A12" s="909"/>
      <c r="B12" s="361" t="s">
        <v>56</v>
      </c>
      <c r="C12" s="56">
        <v>19296</v>
      </c>
      <c r="D12" s="56">
        <v>89</v>
      </c>
      <c r="E12" s="358">
        <v>27122</v>
      </c>
      <c r="F12" s="24"/>
      <c r="G12" s="23"/>
      <c r="H12" s="21"/>
      <c r="I12" s="47"/>
      <c r="J12" s="27"/>
    </row>
    <row r="13" spans="1:10" ht="17.100000000000001" customHeight="1">
      <c r="A13" s="909"/>
      <c r="B13" s="361" t="s">
        <v>57</v>
      </c>
      <c r="C13" s="56">
        <v>9020</v>
      </c>
      <c r="D13" s="56">
        <v>23423</v>
      </c>
      <c r="E13" s="358">
        <v>33122</v>
      </c>
      <c r="F13" s="24"/>
      <c r="G13" s="23"/>
      <c r="H13" s="21"/>
      <c r="I13" s="47"/>
      <c r="J13" s="27"/>
    </row>
    <row r="14" spans="1:10" ht="17.100000000000001" customHeight="1">
      <c r="A14" s="909"/>
      <c r="B14" s="361" t="s">
        <v>671</v>
      </c>
      <c r="C14" s="56">
        <v>5107</v>
      </c>
      <c r="D14" s="56">
        <v>9968</v>
      </c>
      <c r="E14" s="358">
        <v>4154</v>
      </c>
      <c r="F14" s="24"/>
      <c r="G14" s="23"/>
      <c r="H14" s="21"/>
      <c r="I14" s="47"/>
      <c r="J14" s="27"/>
    </row>
    <row r="15" spans="1:10" ht="17.100000000000001" customHeight="1">
      <c r="A15" s="909"/>
      <c r="B15" s="361" t="s">
        <v>672</v>
      </c>
      <c r="C15" s="55">
        <f>-F15</f>
        <v>0</v>
      </c>
      <c r="D15" s="55">
        <f>-G15</f>
        <v>0</v>
      </c>
      <c r="E15" s="359">
        <f t="shared" ref="C15:E28" si="0">-H15</f>
        <v>0</v>
      </c>
      <c r="F15" s="24"/>
      <c r="G15" s="23"/>
      <c r="H15" s="21"/>
      <c r="I15" s="47"/>
      <c r="J15" s="27"/>
    </row>
    <row r="16" spans="1:10" ht="17.100000000000001" customHeight="1">
      <c r="A16" s="909"/>
      <c r="B16" s="361" t="s">
        <v>58</v>
      </c>
      <c r="C16" s="56">
        <v>5300</v>
      </c>
      <c r="D16" s="56">
        <v>563</v>
      </c>
      <c r="E16" s="359">
        <f t="shared" si="0"/>
        <v>0</v>
      </c>
      <c r="F16" s="24"/>
      <c r="G16" s="23"/>
      <c r="H16" s="21"/>
      <c r="I16" s="47"/>
      <c r="J16" s="27"/>
    </row>
    <row r="17" spans="1:11" ht="17.100000000000001" customHeight="1">
      <c r="A17" s="909"/>
      <c r="B17" s="361" t="s">
        <v>59</v>
      </c>
      <c r="C17" s="55">
        <f t="shared" si="0"/>
        <v>0</v>
      </c>
      <c r="D17" s="55">
        <f>-G17</f>
        <v>0</v>
      </c>
      <c r="E17" s="359">
        <f t="shared" si="0"/>
        <v>0</v>
      </c>
      <c r="F17" s="24"/>
      <c r="G17" s="23"/>
      <c r="H17" s="21"/>
      <c r="I17" s="48"/>
      <c r="J17" s="27"/>
    </row>
    <row r="18" spans="1:11" ht="17.100000000000001" customHeight="1">
      <c r="A18" s="909"/>
      <c r="B18" s="361" t="s">
        <v>60</v>
      </c>
      <c r="C18" s="55">
        <f t="shared" si="0"/>
        <v>0</v>
      </c>
      <c r="D18" s="55">
        <f t="shared" si="0"/>
        <v>0</v>
      </c>
      <c r="E18" s="359">
        <f t="shared" si="0"/>
        <v>0</v>
      </c>
      <c r="F18" s="24"/>
      <c r="G18" s="23"/>
      <c r="H18" s="21"/>
      <c r="I18" s="48"/>
      <c r="J18" s="27"/>
    </row>
    <row r="19" spans="1:11" ht="17.100000000000001" customHeight="1">
      <c r="A19" s="909"/>
      <c r="B19" s="361" t="s">
        <v>61</v>
      </c>
      <c r="C19" s="55">
        <f t="shared" si="0"/>
        <v>0</v>
      </c>
      <c r="D19" s="55">
        <f t="shared" si="0"/>
        <v>0</v>
      </c>
      <c r="E19" s="359">
        <f t="shared" si="0"/>
        <v>0</v>
      </c>
      <c r="F19" s="24"/>
      <c r="G19" s="23"/>
      <c r="H19" s="21"/>
      <c r="I19" s="47"/>
      <c r="J19" s="27"/>
    </row>
    <row r="20" spans="1:11" ht="17.100000000000001" customHeight="1">
      <c r="A20" s="909"/>
      <c r="B20" s="361" t="s">
        <v>62</v>
      </c>
      <c r="C20" s="56">
        <v>4115</v>
      </c>
      <c r="D20" s="56">
        <v>653</v>
      </c>
      <c r="E20" s="357">
        <v>1544</v>
      </c>
      <c r="F20" s="24"/>
      <c r="G20" s="23"/>
      <c r="I20" s="47"/>
      <c r="J20" s="27"/>
      <c r="K20" s="27"/>
    </row>
    <row r="21" spans="1:11" ht="17.100000000000001" customHeight="1">
      <c r="A21" s="909"/>
      <c r="B21" s="361" t="s">
        <v>673</v>
      </c>
      <c r="C21" s="55">
        <f>-F21</f>
        <v>0</v>
      </c>
      <c r="D21" s="55">
        <f>-G21</f>
        <v>0</v>
      </c>
      <c r="E21" s="359">
        <f t="shared" si="0"/>
        <v>0</v>
      </c>
      <c r="F21" s="24"/>
      <c r="G21" s="23"/>
      <c r="I21" s="47"/>
      <c r="J21" s="27"/>
      <c r="K21" s="27"/>
    </row>
    <row r="22" spans="1:11" ht="17.100000000000001" customHeight="1">
      <c r="A22" s="909"/>
      <c r="B22" s="361" t="s">
        <v>618</v>
      </c>
      <c r="C22" s="56">
        <v>240</v>
      </c>
      <c r="D22" s="55">
        <f t="shared" ref="D22:D28" si="1">-G22</f>
        <v>0</v>
      </c>
      <c r="E22" s="359">
        <f t="shared" si="0"/>
        <v>0</v>
      </c>
      <c r="F22" s="24"/>
      <c r="G22" s="23"/>
      <c r="I22" s="47"/>
      <c r="J22" s="47"/>
      <c r="K22" s="27"/>
    </row>
    <row r="23" spans="1:11" ht="17.100000000000001" customHeight="1">
      <c r="A23" s="909"/>
      <c r="B23" s="361" t="s">
        <v>63</v>
      </c>
      <c r="C23" s="55">
        <f t="shared" ref="C23:C29" si="2">-F23</f>
        <v>0</v>
      </c>
      <c r="D23" s="55">
        <f t="shared" si="1"/>
        <v>0</v>
      </c>
      <c r="E23" s="359">
        <f t="shared" si="0"/>
        <v>0</v>
      </c>
      <c r="F23" s="24"/>
      <c r="G23" s="23"/>
      <c r="I23" s="47"/>
      <c r="J23" s="47"/>
      <c r="K23" s="27"/>
    </row>
    <row r="24" spans="1:11" ht="17.100000000000001" customHeight="1">
      <c r="A24" s="909"/>
      <c r="B24" s="361" t="s">
        <v>64</v>
      </c>
      <c r="C24" s="55">
        <f t="shared" si="2"/>
        <v>0</v>
      </c>
      <c r="D24" s="55">
        <f t="shared" si="1"/>
        <v>0</v>
      </c>
      <c r="E24" s="359">
        <f t="shared" si="0"/>
        <v>0</v>
      </c>
      <c r="F24" s="24"/>
      <c r="G24" s="23"/>
      <c r="I24" s="47"/>
      <c r="J24" s="47"/>
      <c r="K24" s="27"/>
    </row>
    <row r="25" spans="1:11" ht="17.100000000000001" customHeight="1">
      <c r="A25" s="909"/>
      <c r="B25" s="361" t="s">
        <v>65</v>
      </c>
      <c r="C25" s="55">
        <f t="shared" si="2"/>
        <v>0</v>
      </c>
      <c r="D25" s="55">
        <f t="shared" si="1"/>
        <v>0</v>
      </c>
      <c r="E25" s="359">
        <f t="shared" si="0"/>
        <v>0</v>
      </c>
      <c r="F25" s="24"/>
      <c r="G25" s="23"/>
      <c r="I25" s="47"/>
      <c r="J25" s="47"/>
      <c r="K25" s="27"/>
    </row>
    <row r="26" spans="1:11" ht="17.100000000000001" customHeight="1">
      <c r="A26" s="909"/>
      <c r="B26" s="361" t="s">
        <v>66</v>
      </c>
      <c r="C26" s="55">
        <f t="shared" si="2"/>
        <v>0</v>
      </c>
      <c r="D26" s="55">
        <f t="shared" si="1"/>
        <v>0</v>
      </c>
      <c r="E26" s="359">
        <f t="shared" si="0"/>
        <v>0</v>
      </c>
      <c r="F26" s="24"/>
      <c r="G26" s="23"/>
      <c r="I26" s="47"/>
      <c r="J26" s="47"/>
      <c r="K26" s="27"/>
    </row>
    <row r="27" spans="1:11" ht="17.100000000000001" customHeight="1">
      <c r="A27" s="909"/>
      <c r="B27" s="361" t="s">
        <v>67</v>
      </c>
      <c r="C27" s="55">
        <f t="shared" si="2"/>
        <v>0</v>
      </c>
      <c r="D27" s="55">
        <f t="shared" si="1"/>
        <v>0</v>
      </c>
      <c r="E27" s="359">
        <f t="shared" si="0"/>
        <v>0</v>
      </c>
      <c r="F27" s="24"/>
      <c r="G27" s="23"/>
      <c r="I27" s="47"/>
      <c r="J27" s="48"/>
      <c r="K27" s="27"/>
    </row>
    <row r="28" spans="1:11" ht="17.100000000000001" customHeight="1">
      <c r="A28" s="909"/>
      <c r="B28" s="361" t="s">
        <v>68</v>
      </c>
      <c r="C28" s="55">
        <f t="shared" si="2"/>
        <v>0</v>
      </c>
      <c r="D28" s="55">
        <f t="shared" si="1"/>
        <v>0</v>
      </c>
      <c r="E28" s="359">
        <f t="shared" si="0"/>
        <v>0</v>
      </c>
      <c r="F28" s="24"/>
      <c r="G28" s="23"/>
      <c r="I28" s="47"/>
      <c r="J28" s="48"/>
      <c r="K28" s="27"/>
    </row>
    <row r="29" spans="1:11" ht="17.100000000000001" customHeight="1">
      <c r="A29" s="909"/>
      <c r="B29" s="361" t="s">
        <v>69</v>
      </c>
      <c r="C29" s="55">
        <f t="shared" si="2"/>
        <v>0</v>
      </c>
      <c r="D29" s="55">
        <v>93</v>
      </c>
      <c r="E29" s="357">
        <v>386</v>
      </c>
      <c r="F29" s="24"/>
      <c r="G29" s="23"/>
      <c r="I29" s="47"/>
      <c r="J29" s="47"/>
      <c r="K29" s="27"/>
    </row>
    <row r="30" spans="1:11" ht="17.100000000000001" customHeight="1">
      <c r="A30" s="909"/>
      <c r="B30" s="361" t="s">
        <v>70</v>
      </c>
      <c r="C30" s="56">
        <v>29031</v>
      </c>
      <c r="D30" s="56">
        <v>11022</v>
      </c>
      <c r="E30" s="357">
        <v>1686</v>
      </c>
      <c r="F30" s="24"/>
      <c r="G30" s="23"/>
      <c r="I30" s="47"/>
      <c r="J30" s="47"/>
      <c r="K30" s="27"/>
    </row>
    <row r="31" spans="1:11" ht="17.100000000000001" customHeight="1">
      <c r="A31" s="909"/>
      <c r="B31" s="361" t="s">
        <v>71</v>
      </c>
      <c r="C31" s="55">
        <f>-F31</f>
        <v>0</v>
      </c>
      <c r="D31" s="55">
        <f>-G31</f>
        <v>0</v>
      </c>
      <c r="E31" s="357">
        <v>384</v>
      </c>
      <c r="F31" s="24"/>
      <c r="G31" s="23"/>
      <c r="I31" s="48"/>
      <c r="J31" s="47"/>
      <c r="K31" s="27"/>
    </row>
    <row r="32" spans="1:11" ht="17.100000000000001" customHeight="1">
      <c r="A32" s="909"/>
      <c r="B32" s="361" t="s">
        <v>72</v>
      </c>
      <c r="C32" s="55">
        <f>-F32</f>
        <v>0</v>
      </c>
      <c r="D32" s="55">
        <f>-G32</f>
        <v>0</v>
      </c>
      <c r="E32" s="359">
        <f t="shared" ref="E32" si="3">-H32</f>
        <v>0</v>
      </c>
      <c r="F32" s="24"/>
      <c r="G32" s="23"/>
      <c r="I32" s="47"/>
      <c r="J32" s="47"/>
      <c r="K32" s="27"/>
    </row>
    <row r="33" spans="1:11" ht="17.100000000000001" customHeight="1">
      <c r="A33" s="909"/>
      <c r="B33" s="361" t="s">
        <v>73</v>
      </c>
      <c r="C33" s="56">
        <v>8570</v>
      </c>
      <c r="D33" s="56">
        <v>16382</v>
      </c>
      <c r="E33" s="357">
        <v>14946</v>
      </c>
      <c r="F33" s="24"/>
      <c r="G33" s="23"/>
      <c r="I33" s="47"/>
      <c r="J33" s="47"/>
      <c r="K33" s="27"/>
    </row>
    <row r="34" spans="1:11" ht="17.100000000000001" customHeight="1">
      <c r="A34" s="909"/>
      <c r="B34" s="361" t="s">
        <v>74</v>
      </c>
      <c r="C34" s="55">
        <f t="shared" ref="C34:E46" si="4">-F34</f>
        <v>0</v>
      </c>
      <c r="D34" s="55">
        <f t="shared" si="4"/>
        <v>0</v>
      </c>
      <c r="E34" s="359">
        <f t="shared" si="4"/>
        <v>0</v>
      </c>
      <c r="F34" s="24"/>
      <c r="G34" s="23"/>
      <c r="I34" s="48"/>
      <c r="J34" s="47"/>
      <c r="K34" s="27"/>
    </row>
    <row r="35" spans="1:11" ht="17.100000000000001" customHeight="1">
      <c r="A35" s="909"/>
      <c r="B35" s="361" t="s">
        <v>75</v>
      </c>
      <c r="C35" s="55">
        <f t="shared" si="4"/>
        <v>0</v>
      </c>
      <c r="D35" s="55">
        <f t="shared" si="4"/>
        <v>0</v>
      </c>
      <c r="E35" s="359">
        <f t="shared" si="4"/>
        <v>0</v>
      </c>
      <c r="F35" s="24"/>
      <c r="G35" s="23"/>
      <c r="I35" s="47"/>
      <c r="J35" s="47"/>
      <c r="K35" s="27"/>
    </row>
    <row r="36" spans="1:11" ht="17.100000000000001" customHeight="1">
      <c r="A36" s="909"/>
      <c r="B36" s="361" t="s">
        <v>76</v>
      </c>
      <c r="C36" s="55">
        <f t="shared" si="4"/>
        <v>0</v>
      </c>
      <c r="D36" s="55">
        <f t="shared" si="4"/>
        <v>0</v>
      </c>
      <c r="E36" s="359">
        <f t="shared" si="4"/>
        <v>0</v>
      </c>
      <c r="F36" s="24"/>
      <c r="G36" s="23"/>
      <c r="I36" s="47"/>
      <c r="J36" s="47"/>
      <c r="K36" s="27"/>
    </row>
    <row r="37" spans="1:11" ht="17.100000000000001" customHeight="1">
      <c r="A37" s="909"/>
      <c r="B37" s="361" t="s">
        <v>77</v>
      </c>
      <c r="C37" s="55">
        <f t="shared" si="4"/>
        <v>0</v>
      </c>
      <c r="D37" s="55">
        <f t="shared" si="4"/>
        <v>0</v>
      </c>
      <c r="E37" s="359">
        <f t="shared" si="4"/>
        <v>0</v>
      </c>
      <c r="F37" s="24"/>
      <c r="G37" s="23"/>
      <c r="I37" s="48"/>
      <c r="J37" s="47"/>
      <c r="K37" s="27"/>
    </row>
    <row r="38" spans="1:11" ht="17.100000000000001" customHeight="1">
      <c r="A38" s="909"/>
      <c r="B38" s="361" t="s">
        <v>78</v>
      </c>
      <c r="C38" s="55">
        <v>461</v>
      </c>
      <c r="D38" s="55">
        <f t="shared" si="4"/>
        <v>0</v>
      </c>
      <c r="E38" s="359">
        <f t="shared" si="4"/>
        <v>0</v>
      </c>
      <c r="F38" s="24"/>
      <c r="G38" s="23"/>
      <c r="I38" s="48"/>
      <c r="J38" s="47"/>
      <c r="K38" s="27"/>
    </row>
    <row r="39" spans="1:11" ht="17.100000000000001" customHeight="1">
      <c r="A39" s="909"/>
      <c r="B39" s="361" t="s">
        <v>79</v>
      </c>
      <c r="C39" s="55">
        <f>-F39</f>
        <v>0</v>
      </c>
      <c r="D39" s="55">
        <f t="shared" si="4"/>
        <v>0</v>
      </c>
      <c r="E39" s="359">
        <f t="shared" si="4"/>
        <v>0</v>
      </c>
      <c r="F39" s="24"/>
      <c r="G39" s="23"/>
      <c r="I39" s="48"/>
      <c r="J39" s="47"/>
      <c r="K39" s="27"/>
    </row>
    <row r="40" spans="1:11" ht="24.75">
      <c r="A40" s="909"/>
      <c r="B40" s="361" t="s">
        <v>738</v>
      </c>
      <c r="C40" s="55">
        <v>304</v>
      </c>
      <c r="D40" s="55">
        <f t="shared" si="4"/>
        <v>0</v>
      </c>
      <c r="E40" s="359">
        <f t="shared" si="4"/>
        <v>0</v>
      </c>
      <c r="F40" s="24"/>
      <c r="G40" s="23"/>
      <c r="I40" s="48"/>
      <c r="J40" s="47"/>
      <c r="K40" s="27"/>
    </row>
    <row r="41" spans="1:11" ht="17.100000000000001" customHeight="1">
      <c r="A41" s="909"/>
      <c r="B41" s="361" t="s">
        <v>80</v>
      </c>
      <c r="C41" s="55">
        <f t="shared" ref="C41:C47" si="5">-F41</f>
        <v>0</v>
      </c>
      <c r="D41" s="55">
        <f t="shared" si="4"/>
        <v>0</v>
      </c>
      <c r="E41" s="359">
        <f t="shared" si="4"/>
        <v>0</v>
      </c>
      <c r="F41" s="24"/>
      <c r="G41" s="23"/>
      <c r="I41" s="47"/>
      <c r="J41" s="47"/>
      <c r="K41" s="27"/>
    </row>
    <row r="42" spans="1:11" ht="17.100000000000001" customHeight="1">
      <c r="A42" s="909"/>
      <c r="B42" s="361" t="s">
        <v>81</v>
      </c>
      <c r="C42" s="55">
        <f t="shared" si="5"/>
        <v>0</v>
      </c>
      <c r="D42" s="55">
        <f t="shared" si="4"/>
        <v>0</v>
      </c>
      <c r="E42" s="359">
        <f t="shared" si="4"/>
        <v>0</v>
      </c>
      <c r="F42" s="24"/>
      <c r="G42" s="23"/>
      <c r="I42" s="48"/>
      <c r="J42" s="48"/>
      <c r="K42" s="27"/>
    </row>
    <row r="43" spans="1:11" ht="17.100000000000001" customHeight="1">
      <c r="A43" s="909"/>
      <c r="B43" s="361" t="s">
        <v>107</v>
      </c>
      <c r="C43" s="55">
        <f t="shared" si="5"/>
        <v>0</v>
      </c>
      <c r="D43" s="55">
        <f t="shared" si="4"/>
        <v>0</v>
      </c>
      <c r="E43" s="359">
        <f t="shared" si="4"/>
        <v>0</v>
      </c>
      <c r="F43" s="24"/>
      <c r="G43" s="23"/>
      <c r="I43" s="48"/>
      <c r="J43" s="47"/>
      <c r="K43" s="27"/>
    </row>
    <row r="44" spans="1:11" ht="17.100000000000001" customHeight="1">
      <c r="A44" s="909"/>
      <c r="B44" s="361" t="s">
        <v>739</v>
      </c>
      <c r="C44" s="55">
        <f t="shared" si="5"/>
        <v>0</v>
      </c>
      <c r="D44" s="55">
        <v>1489</v>
      </c>
      <c r="E44" s="357">
        <v>163</v>
      </c>
      <c r="F44" s="24"/>
      <c r="G44" s="23"/>
      <c r="I44" s="48"/>
      <c r="J44" s="47"/>
      <c r="K44" s="27"/>
    </row>
    <row r="45" spans="1:11" ht="17.100000000000001" customHeight="1">
      <c r="A45" s="909"/>
      <c r="B45" s="361" t="s">
        <v>552</v>
      </c>
      <c r="C45" s="55">
        <f t="shared" si="5"/>
        <v>0</v>
      </c>
      <c r="D45" s="55">
        <f>-G45</f>
        <v>0</v>
      </c>
      <c r="E45" s="359">
        <f t="shared" si="4"/>
        <v>0</v>
      </c>
      <c r="F45" s="24"/>
      <c r="G45" s="23"/>
      <c r="I45" s="48"/>
      <c r="J45" s="47"/>
      <c r="K45" s="27"/>
    </row>
    <row r="46" spans="1:11" ht="17.100000000000001" customHeight="1">
      <c r="A46" s="909"/>
      <c r="B46" s="361" t="s">
        <v>553</v>
      </c>
      <c r="C46" s="55">
        <f t="shared" si="5"/>
        <v>0</v>
      </c>
      <c r="D46" s="55">
        <f>-G46</f>
        <v>0</v>
      </c>
      <c r="E46" s="359">
        <f t="shared" si="4"/>
        <v>0</v>
      </c>
      <c r="F46" s="24"/>
      <c r="G46" s="23"/>
      <c r="I46" s="47"/>
      <c r="J46" s="48"/>
      <c r="K46" s="27"/>
    </row>
    <row r="47" spans="1:11" ht="17.100000000000001" customHeight="1">
      <c r="A47" s="909"/>
      <c r="B47" s="361" t="s">
        <v>108</v>
      </c>
      <c r="C47" s="55">
        <f t="shared" si="5"/>
        <v>0</v>
      </c>
      <c r="D47" s="55">
        <f>-G47</f>
        <v>0</v>
      </c>
      <c r="E47" s="357">
        <v>1552</v>
      </c>
      <c r="F47" s="25"/>
      <c r="G47" s="23"/>
      <c r="I47" s="47"/>
      <c r="J47" s="47"/>
      <c r="K47" s="27"/>
    </row>
    <row r="48" spans="1:11" ht="17.100000000000001" customHeight="1" thickBot="1">
      <c r="A48" s="910"/>
      <c r="B48" s="364" t="s">
        <v>109</v>
      </c>
      <c r="C48" s="136">
        <v>6960</v>
      </c>
      <c r="D48" s="136">
        <v>8696</v>
      </c>
      <c r="E48" s="360">
        <v>20232</v>
      </c>
      <c r="F48" s="23"/>
      <c r="G48" s="23"/>
      <c r="I48" s="49"/>
      <c r="J48" s="47"/>
      <c r="K48" s="27"/>
    </row>
    <row r="49" spans="1:11" ht="32.25" customHeight="1" thickBot="1">
      <c r="A49" s="21"/>
      <c r="B49" s="22"/>
      <c r="C49" s="26"/>
      <c r="D49" s="26"/>
      <c r="E49" s="26"/>
      <c r="F49" s="21"/>
      <c r="G49" s="21"/>
      <c r="H49" s="21"/>
      <c r="J49" s="48"/>
      <c r="K49" s="27"/>
    </row>
    <row r="50" spans="1:11" ht="17.100000000000001" customHeight="1" thickBot="1">
      <c r="A50" s="899" t="s">
        <v>110</v>
      </c>
      <c r="B50" s="900"/>
      <c r="C50" s="243">
        <v>2020</v>
      </c>
      <c r="D50" s="243">
        <v>2021</v>
      </c>
      <c r="E50" s="244">
        <v>2022</v>
      </c>
      <c r="F50" s="21"/>
      <c r="G50" s="21"/>
      <c r="J50" s="48"/>
      <c r="K50" s="27"/>
    </row>
    <row r="51" spans="1:11" ht="17.100000000000001" customHeight="1">
      <c r="A51" s="901" t="s">
        <v>111</v>
      </c>
      <c r="B51" s="902"/>
      <c r="C51" s="242">
        <v>16214</v>
      </c>
      <c r="D51" s="307">
        <v>17433</v>
      </c>
      <c r="E51" s="305">
        <v>25879</v>
      </c>
      <c r="F51" s="21"/>
      <c r="G51" s="21"/>
      <c r="J51" s="48"/>
      <c r="K51" s="27"/>
    </row>
    <row r="52" spans="1:11" ht="17.100000000000001" customHeight="1">
      <c r="A52" s="903" t="s">
        <v>112</v>
      </c>
      <c r="B52" s="904"/>
      <c r="C52" s="57"/>
      <c r="D52" s="57"/>
      <c r="E52" s="306"/>
      <c r="F52" s="21"/>
      <c r="G52" s="21"/>
      <c r="J52" s="47"/>
      <c r="K52" s="27"/>
    </row>
    <row r="53" spans="1:11" ht="17.100000000000001" customHeight="1">
      <c r="A53" s="891" t="s">
        <v>113</v>
      </c>
      <c r="B53" s="898"/>
      <c r="C53" s="57">
        <f>-D53</f>
        <v>0</v>
      </c>
      <c r="D53" s="57">
        <f>-F53</f>
        <v>0</v>
      </c>
      <c r="E53" s="306">
        <f>-J58</f>
        <v>0</v>
      </c>
      <c r="F53" s="21"/>
      <c r="G53" s="21"/>
      <c r="J53" s="48"/>
      <c r="K53" s="27"/>
    </row>
    <row r="54" spans="1:11" ht="17.100000000000001" customHeight="1">
      <c r="A54" s="891" t="s">
        <v>636</v>
      </c>
      <c r="B54" s="898"/>
      <c r="C54" s="57">
        <v>83</v>
      </c>
      <c r="D54" s="57">
        <v>8046</v>
      </c>
      <c r="E54" s="306">
        <v>13954</v>
      </c>
      <c r="F54" s="24"/>
      <c r="G54" s="23"/>
      <c r="J54" s="48"/>
      <c r="K54" s="27"/>
    </row>
    <row r="55" spans="1:11" ht="17.100000000000001" customHeight="1">
      <c r="A55" s="891" t="s">
        <v>114</v>
      </c>
      <c r="B55" s="898"/>
      <c r="C55" s="57">
        <f>-D55</f>
        <v>0</v>
      </c>
      <c r="D55" s="57">
        <f>-F55</f>
        <v>0</v>
      </c>
      <c r="E55" s="306">
        <v>7653</v>
      </c>
      <c r="F55" s="24"/>
      <c r="G55" s="23"/>
      <c r="J55" s="48"/>
      <c r="K55" s="27"/>
    </row>
    <row r="56" spans="1:11" ht="17.100000000000001" customHeight="1">
      <c r="A56" s="891" t="s">
        <v>740</v>
      </c>
      <c r="B56" s="898"/>
      <c r="C56" s="57">
        <v>16131</v>
      </c>
      <c r="D56" s="57">
        <v>9387</v>
      </c>
      <c r="E56" s="306">
        <v>4272</v>
      </c>
      <c r="F56" s="24"/>
      <c r="G56" s="23"/>
      <c r="J56" s="47"/>
      <c r="K56" s="27"/>
    </row>
    <row r="57" spans="1:11" ht="17.100000000000001" customHeight="1">
      <c r="A57" s="891" t="s">
        <v>741</v>
      </c>
      <c r="B57" s="898"/>
      <c r="C57" s="57">
        <f>-D57</f>
        <v>0</v>
      </c>
      <c r="D57" s="57">
        <f>-F57</f>
        <v>0</v>
      </c>
      <c r="E57" s="306">
        <f>-E58</f>
        <v>0</v>
      </c>
      <c r="F57" s="24"/>
      <c r="G57" s="27"/>
      <c r="J57" s="47"/>
      <c r="K57" s="27"/>
    </row>
    <row r="58" spans="1:11" ht="17.100000000000001" customHeight="1">
      <c r="A58" s="891" t="s">
        <v>554</v>
      </c>
      <c r="B58" s="892"/>
      <c r="C58" s="57">
        <f>-D58</f>
        <v>0</v>
      </c>
      <c r="D58" s="57">
        <f>-F58</f>
        <v>0</v>
      </c>
      <c r="E58" s="365">
        <f>-G58</f>
        <v>0</v>
      </c>
      <c r="F58" s="24"/>
      <c r="G58" s="27"/>
      <c r="J58" s="27"/>
      <c r="K58" s="27"/>
    </row>
    <row r="59" spans="1:11" ht="17.100000000000001" customHeight="1">
      <c r="A59" s="891" t="s">
        <v>742</v>
      </c>
      <c r="B59" s="892"/>
      <c r="C59" s="57">
        <f>-D59</f>
        <v>0</v>
      </c>
      <c r="D59" s="57">
        <f>-F59</f>
        <v>0</v>
      </c>
      <c r="E59" s="365">
        <f>-G59</f>
        <v>0</v>
      </c>
      <c r="F59" s="24"/>
      <c r="G59" s="27"/>
      <c r="J59" s="50"/>
    </row>
    <row r="60" spans="1:11" ht="17.100000000000001" customHeight="1" thickBot="1">
      <c r="A60" s="893" t="s">
        <v>637</v>
      </c>
      <c r="B60" s="894"/>
      <c r="C60" s="137">
        <f>-D60</f>
        <v>0</v>
      </c>
      <c r="D60" s="137">
        <f>-F60</f>
        <v>0</v>
      </c>
      <c r="E60" s="366">
        <f>-G60</f>
        <v>0</v>
      </c>
      <c r="F60" s="24"/>
      <c r="G60" s="27"/>
      <c r="J60" s="27"/>
    </row>
    <row r="61" spans="1:11" ht="35.25" customHeight="1" thickBot="1">
      <c r="A61" s="21"/>
      <c r="B61" s="22"/>
      <c r="C61" s="26"/>
      <c r="D61" s="26"/>
      <c r="E61" s="26"/>
    </row>
    <row r="62" spans="1:11" ht="30" customHeight="1" thickBot="1">
      <c r="A62" s="879" t="s">
        <v>115</v>
      </c>
      <c r="B62" s="880"/>
      <c r="C62" s="243">
        <v>2020</v>
      </c>
      <c r="D62" s="243">
        <v>2021</v>
      </c>
      <c r="E62" s="308">
        <v>2022</v>
      </c>
    </row>
    <row r="63" spans="1:11" ht="17.100000000000001" customHeight="1">
      <c r="A63" s="895" t="s">
        <v>116</v>
      </c>
      <c r="B63" s="896"/>
      <c r="C63" s="245">
        <v>49</v>
      </c>
      <c r="D63" s="245">
        <v>37</v>
      </c>
      <c r="E63" s="309">
        <v>54</v>
      </c>
    </row>
    <row r="64" spans="1:11" ht="17.100000000000001" customHeight="1">
      <c r="A64" s="881" t="s">
        <v>112</v>
      </c>
      <c r="B64" s="882"/>
      <c r="C64" s="58"/>
      <c r="D64" s="58"/>
      <c r="E64" s="310"/>
    </row>
    <row r="65" spans="1:5" ht="17.100000000000001" customHeight="1">
      <c r="A65" s="881" t="s">
        <v>117</v>
      </c>
      <c r="B65" s="882"/>
      <c r="C65" s="58">
        <v>43</v>
      </c>
      <c r="D65" s="58">
        <v>34</v>
      </c>
      <c r="E65" s="310">
        <v>46</v>
      </c>
    </row>
    <row r="66" spans="1:5" ht="17.100000000000001" customHeight="1">
      <c r="A66" s="881" t="s">
        <v>118</v>
      </c>
      <c r="B66" s="882"/>
      <c r="C66" s="58">
        <v>0</v>
      </c>
      <c r="D66" s="58">
        <v>0</v>
      </c>
      <c r="E66" s="310">
        <v>0</v>
      </c>
    </row>
    <row r="67" spans="1:5" ht="17.100000000000001" customHeight="1">
      <c r="A67" s="881" t="s">
        <v>119</v>
      </c>
      <c r="B67" s="882"/>
      <c r="C67" s="58">
        <v>6</v>
      </c>
      <c r="D67" s="58">
        <v>3</v>
      </c>
      <c r="E67" s="310">
        <v>6</v>
      </c>
    </row>
    <row r="68" spans="1:5" ht="17.100000000000001" customHeight="1">
      <c r="A68" s="881" t="s">
        <v>120</v>
      </c>
      <c r="B68" s="882"/>
      <c r="C68" s="58">
        <v>0</v>
      </c>
      <c r="D68" s="58">
        <v>0</v>
      </c>
      <c r="E68" s="310">
        <v>0</v>
      </c>
    </row>
    <row r="69" spans="1:5" ht="17.100000000000001" customHeight="1">
      <c r="A69" s="881" t="s">
        <v>121</v>
      </c>
      <c r="B69" s="882"/>
      <c r="C69" s="58">
        <v>0</v>
      </c>
      <c r="D69" s="58">
        <v>0</v>
      </c>
      <c r="E69" s="310">
        <v>0</v>
      </c>
    </row>
    <row r="70" spans="1:5" ht="17.100000000000001" customHeight="1" thickBot="1">
      <c r="A70" s="883" t="s">
        <v>122</v>
      </c>
      <c r="B70" s="884"/>
      <c r="C70" s="138">
        <v>0</v>
      </c>
      <c r="D70" s="138">
        <v>0</v>
      </c>
      <c r="E70" s="311">
        <v>2</v>
      </c>
    </row>
    <row r="71" spans="1:5" ht="27" customHeight="1" thickBot="1">
      <c r="A71" s="28"/>
      <c r="B71" s="29"/>
      <c r="C71" s="30"/>
      <c r="D71" s="30"/>
      <c r="E71" s="30"/>
    </row>
    <row r="72" spans="1:5" ht="17.100000000000001" customHeight="1" thickBot="1">
      <c r="A72" s="879" t="s">
        <v>123</v>
      </c>
      <c r="B72" s="880"/>
      <c r="C72" s="243">
        <v>2020</v>
      </c>
      <c r="D72" s="243">
        <v>2021</v>
      </c>
      <c r="E72" s="308">
        <v>2022</v>
      </c>
    </row>
    <row r="73" spans="1:5" ht="17.100000000000001" customHeight="1">
      <c r="A73" s="889" t="s">
        <v>124</v>
      </c>
      <c r="B73" s="890"/>
      <c r="C73" s="245">
        <v>28</v>
      </c>
      <c r="D73" s="312">
        <v>36</v>
      </c>
      <c r="E73" s="309">
        <v>22</v>
      </c>
    </row>
    <row r="74" spans="1:5" ht="17.100000000000001" customHeight="1">
      <c r="A74" s="887" t="s">
        <v>125</v>
      </c>
      <c r="B74" s="888"/>
      <c r="C74" s="58">
        <v>15</v>
      </c>
      <c r="D74" s="58">
        <v>11</v>
      </c>
      <c r="E74" s="310">
        <v>23</v>
      </c>
    </row>
    <row r="75" spans="1:5" ht="15.75" customHeight="1">
      <c r="A75" s="887" t="s">
        <v>126</v>
      </c>
      <c r="B75" s="888"/>
      <c r="C75" s="58">
        <v>5</v>
      </c>
      <c r="D75" s="58">
        <v>3</v>
      </c>
      <c r="E75" s="310">
        <v>9</v>
      </c>
    </row>
    <row r="76" spans="1:5" ht="15.75" customHeight="1">
      <c r="A76" s="887" t="s">
        <v>127</v>
      </c>
      <c r="B76" s="888"/>
      <c r="C76" s="58">
        <v>38</v>
      </c>
      <c r="D76" s="58">
        <v>32</v>
      </c>
      <c r="E76" s="310">
        <v>29</v>
      </c>
    </row>
    <row r="77" spans="1:5" ht="13.5" thickBot="1">
      <c r="A77" s="885" t="s">
        <v>128</v>
      </c>
      <c r="B77" s="886"/>
      <c r="C77" s="138">
        <v>18</v>
      </c>
      <c r="D77" s="138">
        <v>22</v>
      </c>
      <c r="E77" s="311">
        <v>29</v>
      </c>
    </row>
    <row r="78" spans="1:5">
      <c r="A78" s="21"/>
      <c r="B78" s="22"/>
      <c r="C78" s="22"/>
      <c r="D78" s="31"/>
      <c r="E78" s="31"/>
    </row>
  </sheetData>
  <mergeCells count="30">
    <mergeCell ref="A58:B58"/>
    <mergeCell ref="A1:B1"/>
    <mergeCell ref="A54:B54"/>
    <mergeCell ref="A55:B55"/>
    <mergeCell ref="A50:B50"/>
    <mergeCell ref="A53:B53"/>
    <mergeCell ref="A51:B51"/>
    <mergeCell ref="A52:B52"/>
    <mergeCell ref="A3:J3"/>
    <mergeCell ref="A5:B5"/>
    <mergeCell ref="A56:B56"/>
    <mergeCell ref="A57:B57"/>
    <mergeCell ref="A6:A48"/>
    <mergeCell ref="A59:B59"/>
    <mergeCell ref="A68:B68"/>
    <mergeCell ref="A66:B66"/>
    <mergeCell ref="A67:B67"/>
    <mergeCell ref="A65:B65"/>
    <mergeCell ref="A64:B64"/>
    <mergeCell ref="A60:B60"/>
    <mergeCell ref="A63:B63"/>
    <mergeCell ref="A72:B72"/>
    <mergeCell ref="A69:B69"/>
    <mergeCell ref="A70:B70"/>
    <mergeCell ref="A62:B62"/>
    <mergeCell ref="A77:B77"/>
    <mergeCell ref="A75:B75"/>
    <mergeCell ref="A76:B76"/>
    <mergeCell ref="A73:B73"/>
    <mergeCell ref="A74:B74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11"/>
  <sheetViews>
    <sheetView workbookViewId="0">
      <selection activeCell="N29" sqref="N29"/>
    </sheetView>
  </sheetViews>
  <sheetFormatPr defaultColWidth="9.140625" defaultRowHeight="12.75"/>
  <cols>
    <col min="1" max="1" width="35.7109375" style="103" customWidth="1"/>
    <col min="2" max="2" width="9.7109375" style="103" customWidth="1"/>
    <col min="3" max="3" width="11" style="103" customWidth="1"/>
    <col min="4" max="4" width="10.42578125" style="103" customWidth="1"/>
    <col min="5" max="13" width="9.7109375" style="103" customWidth="1"/>
    <col min="14" max="14" width="22.140625" style="103" customWidth="1"/>
    <col min="15" max="16384" width="9.140625" style="103"/>
  </cols>
  <sheetData>
    <row r="1" spans="1:7" s="102" customFormat="1" ht="21.75" customHeight="1">
      <c r="A1" s="102" t="s">
        <v>632</v>
      </c>
    </row>
    <row r="3" spans="1:7">
      <c r="A3" s="102" t="s">
        <v>572</v>
      </c>
    </row>
    <row r="4" spans="1:7" ht="13.5" thickBot="1"/>
    <row r="5" spans="1:7" ht="24" customHeight="1">
      <c r="A5" s="855" t="s">
        <v>166</v>
      </c>
      <c r="B5" s="916">
        <v>2020</v>
      </c>
      <c r="C5" s="911"/>
      <c r="D5" s="912">
        <v>2021</v>
      </c>
      <c r="E5" s="912"/>
      <c r="F5" s="911">
        <v>2022</v>
      </c>
      <c r="G5" s="913"/>
    </row>
    <row r="6" spans="1:7" ht="49.5" customHeight="1" thickBot="1">
      <c r="A6" s="856"/>
      <c r="B6" s="612" t="s">
        <v>168</v>
      </c>
      <c r="C6" s="616" t="s">
        <v>167</v>
      </c>
      <c r="D6" s="612" t="s">
        <v>168</v>
      </c>
      <c r="E6" s="616" t="s">
        <v>167</v>
      </c>
      <c r="F6" s="618" t="s">
        <v>168</v>
      </c>
      <c r="G6" s="617" t="s">
        <v>167</v>
      </c>
    </row>
    <row r="7" spans="1:7" ht="17.100000000000001" customHeight="1">
      <c r="A7" s="3" t="s">
        <v>169</v>
      </c>
      <c r="B7" s="693">
        <v>1</v>
      </c>
      <c r="C7" s="694">
        <v>191109</v>
      </c>
      <c r="D7" s="693">
        <v>1</v>
      </c>
      <c r="E7" s="694">
        <v>85378</v>
      </c>
      <c r="F7" s="695">
        <v>1</v>
      </c>
      <c r="G7" s="696">
        <v>72065</v>
      </c>
    </row>
    <row r="8" spans="1:7" ht="17.100000000000001" customHeight="1">
      <c r="A8" s="162" t="s">
        <v>170</v>
      </c>
      <c r="B8" s="697">
        <v>1</v>
      </c>
      <c r="C8" s="698">
        <v>155468</v>
      </c>
      <c r="D8" s="697">
        <v>1</v>
      </c>
      <c r="E8" s="698">
        <v>194095</v>
      </c>
      <c r="F8" s="699">
        <v>1</v>
      </c>
      <c r="G8" s="700">
        <v>232773</v>
      </c>
    </row>
    <row r="9" spans="1:7" ht="17.100000000000001" customHeight="1">
      <c r="A9" s="162" t="s">
        <v>171</v>
      </c>
      <c r="B9" s="697">
        <v>1</v>
      </c>
      <c r="C9" s="698">
        <v>219564</v>
      </c>
      <c r="D9" s="697">
        <v>1</v>
      </c>
      <c r="E9" s="698">
        <v>140350</v>
      </c>
      <c r="F9" s="699">
        <v>1</v>
      </c>
      <c r="G9" s="700">
        <v>177490</v>
      </c>
    </row>
    <row r="10" spans="1:7" ht="17.100000000000001" customHeight="1">
      <c r="A10" s="162" t="s">
        <v>172</v>
      </c>
      <c r="B10" s="697">
        <v>1</v>
      </c>
      <c r="C10" s="698">
        <v>25020</v>
      </c>
      <c r="D10" s="697">
        <v>1</v>
      </c>
      <c r="E10" s="698">
        <v>22745</v>
      </c>
      <c r="F10" s="699">
        <v>1</v>
      </c>
      <c r="G10" s="700">
        <v>0</v>
      </c>
    </row>
    <row r="11" spans="1:7" ht="17.100000000000001" customHeight="1" thickBot="1">
      <c r="A11" s="165" t="s">
        <v>173</v>
      </c>
      <c r="B11" s="701">
        <v>1</v>
      </c>
      <c r="C11" s="702">
        <v>191063</v>
      </c>
      <c r="D11" s="701">
        <v>1</v>
      </c>
      <c r="E11" s="702">
        <v>160330</v>
      </c>
      <c r="F11" s="703">
        <v>1</v>
      </c>
      <c r="G11" s="704">
        <v>293327</v>
      </c>
    </row>
    <row r="12" spans="1:7">
      <c r="A12" s="104" t="s">
        <v>174</v>
      </c>
      <c r="B12" s="105"/>
      <c r="C12" s="105"/>
    </row>
    <row r="13" spans="1:7">
      <c r="A13" s="112" t="s">
        <v>175</v>
      </c>
      <c r="B13" s="105"/>
      <c r="C13" s="105"/>
    </row>
    <row r="14" spans="1:7">
      <c r="A14" s="112" t="s">
        <v>644</v>
      </c>
      <c r="B14" s="105"/>
      <c r="C14" s="105"/>
    </row>
    <row r="15" spans="1:7">
      <c r="A15" s="112" t="s">
        <v>645</v>
      </c>
      <c r="B15" s="105"/>
      <c r="C15" s="105"/>
    </row>
    <row r="16" spans="1:7" ht="13.5" thickBot="1"/>
    <row r="17" spans="1:14" ht="24.75" customHeight="1">
      <c r="A17" s="855" t="s">
        <v>648</v>
      </c>
      <c r="B17" s="916">
        <v>2020</v>
      </c>
      <c r="C17" s="917"/>
      <c r="D17" s="917"/>
      <c r="E17" s="911"/>
      <c r="F17" s="912">
        <v>2021</v>
      </c>
      <c r="G17" s="912"/>
      <c r="H17" s="912"/>
      <c r="I17" s="912"/>
      <c r="J17" s="911">
        <v>2022</v>
      </c>
      <c r="K17" s="912"/>
      <c r="L17" s="912"/>
      <c r="M17" s="913"/>
    </row>
    <row r="18" spans="1:14" ht="39" thickBot="1">
      <c r="A18" s="856"/>
      <c r="B18" s="613" t="s">
        <v>178</v>
      </c>
      <c r="C18" s="613" t="s">
        <v>179</v>
      </c>
      <c r="D18" s="614" t="s">
        <v>180</v>
      </c>
      <c r="E18" s="614" t="s">
        <v>177</v>
      </c>
      <c r="F18" s="613" t="s">
        <v>178</v>
      </c>
      <c r="G18" s="613" t="s">
        <v>179</v>
      </c>
      <c r="H18" s="614" t="s">
        <v>180</v>
      </c>
      <c r="I18" s="614" t="s">
        <v>177</v>
      </c>
      <c r="J18" s="619" t="s">
        <v>178</v>
      </c>
      <c r="K18" s="613" t="s">
        <v>179</v>
      </c>
      <c r="L18" s="614" t="s">
        <v>180</v>
      </c>
      <c r="M18" s="615" t="s">
        <v>177</v>
      </c>
    </row>
    <row r="19" spans="1:14" ht="25.5" customHeight="1">
      <c r="A19" s="3" t="s">
        <v>184</v>
      </c>
      <c r="B19" s="684">
        <v>3922.1</v>
      </c>
      <c r="C19" s="684">
        <v>20295.8</v>
      </c>
      <c r="D19" s="684">
        <v>17753.400000000001</v>
      </c>
      <c r="E19" s="684">
        <v>300</v>
      </c>
      <c r="F19" s="684">
        <v>3822.8</v>
      </c>
      <c r="G19" s="684">
        <v>21762.7</v>
      </c>
      <c r="H19" s="684">
        <v>17312.900000000001</v>
      </c>
      <c r="I19" s="684">
        <v>200</v>
      </c>
      <c r="J19" s="685">
        <f>7619.8+649.2</f>
        <v>8269</v>
      </c>
      <c r="K19" s="684">
        <v>29088.2</v>
      </c>
      <c r="L19" s="684">
        <v>20089.599999999999</v>
      </c>
      <c r="M19" s="686">
        <v>580</v>
      </c>
    </row>
    <row r="20" spans="1:14" ht="24.75" customHeight="1">
      <c r="A20" s="162" t="s">
        <v>183</v>
      </c>
      <c r="B20" s="687">
        <v>4534.3999999999996</v>
      </c>
      <c r="C20" s="687">
        <v>11490.7</v>
      </c>
      <c r="D20" s="687">
        <v>6748.4</v>
      </c>
      <c r="E20" s="687">
        <v>305</v>
      </c>
      <c r="F20" s="687">
        <v>5209.6000000000004</v>
      </c>
      <c r="G20" s="687">
        <v>11098.8</v>
      </c>
      <c r="H20" s="687">
        <v>5903.7</v>
      </c>
      <c r="I20" s="687">
        <v>180</v>
      </c>
      <c r="J20" s="567">
        <v>9199.4</v>
      </c>
      <c r="K20" s="568">
        <v>14769.4</v>
      </c>
      <c r="L20" s="568">
        <v>5545</v>
      </c>
      <c r="M20" s="566">
        <v>50</v>
      </c>
      <c r="N20" s="97"/>
    </row>
    <row r="21" spans="1:14" ht="25.5" customHeight="1">
      <c r="A21" s="162" t="s">
        <v>181</v>
      </c>
      <c r="B21" s="568">
        <v>2755.3</v>
      </c>
      <c r="C21" s="568">
        <v>21618.6</v>
      </c>
      <c r="D21" s="568">
        <v>16043.5</v>
      </c>
      <c r="E21" s="568">
        <v>3280</v>
      </c>
      <c r="F21" s="568">
        <v>2884.1</v>
      </c>
      <c r="G21" s="568">
        <v>21720.6</v>
      </c>
      <c r="H21" s="568">
        <v>15738.4</v>
      </c>
      <c r="I21" s="568">
        <v>3213</v>
      </c>
      <c r="J21" s="567">
        <v>3162.4</v>
      </c>
      <c r="K21" s="568">
        <v>22276.5</v>
      </c>
      <c r="L21" s="568">
        <v>15966</v>
      </c>
      <c r="M21" s="566">
        <v>3221.6</v>
      </c>
    </row>
    <row r="22" spans="1:14" ht="25.5" customHeight="1" thickBot="1">
      <c r="A22" s="165" t="s">
        <v>182</v>
      </c>
      <c r="B22" s="688">
        <v>7729.9</v>
      </c>
      <c r="C22" s="688">
        <v>42862.3</v>
      </c>
      <c r="D22" s="688" t="s">
        <v>762</v>
      </c>
      <c r="E22" s="688">
        <v>10998.6</v>
      </c>
      <c r="F22" s="688">
        <v>5235.3</v>
      </c>
      <c r="G22" s="688">
        <v>43355.5</v>
      </c>
      <c r="H22" s="689" t="s">
        <v>804</v>
      </c>
      <c r="I22" s="688">
        <v>11769.7</v>
      </c>
      <c r="J22" s="690" t="s">
        <v>828</v>
      </c>
      <c r="K22" s="691" t="s">
        <v>829</v>
      </c>
      <c r="L22" s="691" t="s">
        <v>830</v>
      </c>
      <c r="M22" s="692" t="s">
        <v>831</v>
      </c>
    </row>
    <row r="23" spans="1:14" ht="15.75" customHeight="1">
      <c r="A23" s="117" t="s">
        <v>763</v>
      </c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2"/>
    </row>
    <row r="24" spans="1:14" ht="14.25" customHeight="1">
      <c r="A24" s="118" t="s">
        <v>764</v>
      </c>
      <c r="B24" s="119"/>
      <c r="C24" s="119"/>
      <c r="D24" s="119"/>
      <c r="E24" s="119"/>
      <c r="F24" s="119"/>
      <c r="G24" s="119"/>
      <c r="H24" s="119"/>
      <c r="I24" s="120"/>
      <c r="J24" s="121"/>
      <c r="K24" s="121"/>
      <c r="L24" s="121"/>
      <c r="M24" s="122"/>
    </row>
    <row r="25" spans="1:14">
      <c r="A25" s="103" t="s">
        <v>805</v>
      </c>
    </row>
    <row r="27" spans="1:14" ht="13.5" thickBot="1"/>
    <row r="28" spans="1:14" ht="33" customHeight="1" thickBot="1">
      <c r="A28" s="247" t="s">
        <v>206</v>
      </c>
      <c r="B28" s="206">
        <v>2020</v>
      </c>
      <c r="C28" s="206">
        <v>2021</v>
      </c>
      <c r="D28" s="207">
        <v>2022</v>
      </c>
    </row>
    <row r="29" spans="1:14" ht="37.5" customHeight="1">
      <c r="A29" s="246" t="s">
        <v>207</v>
      </c>
      <c r="B29" s="675">
        <v>30</v>
      </c>
      <c r="C29" s="676">
        <v>24</v>
      </c>
      <c r="D29" s="677">
        <v>77</v>
      </c>
    </row>
    <row r="30" spans="1:14" ht="17.100000000000001" customHeight="1">
      <c r="A30" s="162" t="s">
        <v>208</v>
      </c>
      <c r="B30" s="678">
        <v>19</v>
      </c>
      <c r="C30" s="679">
        <v>16</v>
      </c>
      <c r="D30" s="680">
        <v>42</v>
      </c>
    </row>
    <row r="31" spans="1:14" ht="17.100000000000001" customHeight="1">
      <c r="A31" s="162" t="s">
        <v>650</v>
      </c>
      <c r="B31" s="678">
        <v>5</v>
      </c>
      <c r="C31" s="679">
        <v>4</v>
      </c>
      <c r="D31" s="680">
        <v>10</v>
      </c>
    </row>
    <row r="32" spans="1:14" ht="17.100000000000001" customHeight="1">
      <c r="A32" s="162" t="s">
        <v>651</v>
      </c>
      <c r="B32" s="678">
        <v>4</v>
      </c>
      <c r="C32" s="679">
        <v>3</v>
      </c>
      <c r="D32" s="680">
        <v>8</v>
      </c>
    </row>
    <row r="33" spans="1:4" ht="24.75" customHeight="1">
      <c r="A33" s="162" t="s">
        <v>652</v>
      </c>
      <c r="B33" s="678">
        <v>3</v>
      </c>
      <c r="C33" s="679">
        <v>4</v>
      </c>
      <c r="D33" s="680">
        <v>8</v>
      </c>
    </row>
    <row r="34" spans="1:4" ht="17.100000000000001" customHeight="1">
      <c r="A34" s="162" t="s">
        <v>653</v>
      </c>
      <c r="B34" s="678">
        <v>1</v>
      </c>
      <c r="C34" s="679">
        <v>2</v>
      </c>
      <c r="D34" s="680">
        <v>10</v>
      </c>
    </row>
    <row r="35" spans="1:4" ht="17.100000000000001" customHeight="1">
      <c r="A35" s="162" t="s">
        <v>654</v>
      </c>
      <c r="B35" s="678">
        <v>6</v>
      </c>
      <c r="C35" s="679">
        <v>3</v>
      </c>
      <c r="D35" s="680">
        <v>6</v>
      </c>
    </row>
    <row r="36" spans="1:4" ht="17.100000000000001" customHeight="1" thickBot="1">
      <c r="A36" s="165" t="s">
        <v>209</v>
      </c>
      <c r="B36" s="681">
        <v>11</v>
      </c>
      <c r="C36" s="682">
        <v>8</v>
      </c>
      <c r="D36" s="683">
        <v>35</v>
      </c>
    </row>
    <row r="37" spans="1:4" ht="13.5" thickBot="1">
      <c r="A37" s="106"/>
      <c r="B37" s="107"/>
      <c r="C37" s="107"/>
      <c r="D37" s="171"/>
    </row>
    <row r="38" spans="1:4" ht="25.5">
      <c r="A38" s="180" t="s">
        <v>210</v>
      </c>
      <c r="B38" s="660">
        <v>5838</v>
      </c>
      <c r="C38" s="661">
        <v>4496</v>
      </c>
      <c r="D38" s="662">
        <v>19618</v>
      </c>
    </row>
    <row r="39" spans="1:4" ht="17.100000000000001" customHeight="1">
      <c r="A39" s="192" t="s">
        <v>211</v>
      </c>
      <c r="B39" s="663">
        <v>2969</v>
      </c>
      <c r="C39" s="664">
        <v>1872</v>
      </c>
      <c r="D39" s="665">
        <v>6766</v>
      </c>
    </row>
    <row r="40" spans="1:4" ht="28.5" customHeight="1">
      <c r="A40" s="198" t="s">
        <v>649</v>
      </c>
      <c r="B40" s="672">
        <v>626</v>
      </c>
      <c r="C40" s="673">
        <v>349</v>
      </c>
      <c r="D40" s="674">
        <v>1270</v>
      </c>
    </row>
    <row r="41" spans="1:4" ht="29.25" customHeight="1">
      <c r="A41" s="198" t="s">
        <v>655</v>
      </c>
      <c r="B41" s="666">
        <v>268</v>
      </c>
      <c r="C41" s="667">
        <v>86</v>
      </c>
      <c r="D41" s="668">
        <v>540</v>
      </c>
    </row>
    <row r="42" spans="1:4" ht="31.5" customHeight="1">
      <c r="A42" s="198" t="s">
        <v>656</v>
      </c>
      <c r="B42" s="666">
        <v>215</v>
      </c>
      <c r="C42" s="667">
        <v>191</v>
      </c>
      <c r="D42" s="668">
        <v>458</v>
      </c>
    </row>
    <row r="43" spans="1:4" ht="17.100000000000001" customHeight="1">
      <c r="A43" s="198" t="s">
        <v>653</v>
      </c>
      <c r="B43" s="666">
        <v>72</v>
      </c>
      <c r="C43" s="667">
        <v>689</v>
      </c>
      <c r="D43" s="668">
        <v>2549</v>
      </c>
    </row>
    <row r="44" spans="1:4" ht="17.100000000000001" customHeight="1">
      <c r="A44" s="198" t="s">
        <v>654</v>
      </c>
      <c r="B44" s="666">
        <v>1788</v>
      </c>
      <c r="C44" s="667">
        <v>557</v>
      </c>
      <c r="D44" s="668">
        <v>1949</v>
      </c>
    </row>
    <row r="45" spans="1:4" ht="17.100000000000001" customHeight="1" thickBot="1">
      <c r="A45" s="193" t="s">
        <v>212</v>
      </c>
      <c r="B45" s="669">
        <v>2869</v>
      </c>
      <c r="C45" s="670">
        <v>2624</v>
      </c>
      <c r="D45" s="671">
        <v>12852</v>
      </c>
    </row>
    <row r="46" spans="1:4" ht="13.5" thickBot="1">
      <c r="A46" s="108"/>
      <c r="B46" s="108"/>
      <c r="C46" s="108"/>
    </row>
    <row r="47" spans="1:4" ht="25.5">
      <c r="A47" s="180" t="s">
        <v>213</v>
      </c>
      <c r="B47" s="660">
        <v>1299723</v>
      </c>
      <c r="C47" s="661">
        <v>996405</v>
      </c>
      <c r="D47" s="662">
        <v>4035307</v>
      </c>
    </row>
    <row r="48" spans="1:4" ht="15" customHeight="1">
      <c r="A48" s="162" t="s">
        <v>211</v>
      </c>
      <c r="B48" s="663">
        <v>710433</v>
      </c>
      <c r="C48" s="664">
        <v>392705</v>
      </c>
      <c r="D48" s="665">
        <v>1206597</v>
      </c>
    </row>
    <row r="49" spans="1:4" ht="15" customHeight="1">
      <c r="A49" s="155" t="s">
        <v>650</v>
      </c>
      <c r="B49" s="666">
        <v>46550</v>
      </c>
      <c r="C49" s="667">
        <v>36235</v>
      </c>
      <c r="D49" s="668">
        <v>90186</v>
      </c>
    </row>
    <row r="50" spans="1:4" ht="15" customHeight="1">
      <c r="A50" s="155" t="s">
        <v>651</v>
      </c>
      <c r="B50" s="666">
        <v>24260</v>
      </c>
      <c r="C50" s="667">
        <v>9142</v>
      </c>
      <c r="D50" s="668">
        <v>49541</v>
      </c>
    </row>
    <row r="51" spans="1:4">
      <c r="A51" s="155" t="s">
        <v>652</v>
      </c>
      <c r="B51" s="666">
        <v>24520</v>
      </c>
      <c r="C51" s="667">
        <v>19760</v>
      </c>
      <c r="D51" s="668">
        <v>54670</v>
      </c>
    </row>
    <row r="52" spans="1:4" ht="15" customHeight="1">
      <c r="A52" s="155" t="s">
        <v>653</v>
      </c>
      <c r="B52" s="666">
        <v>3390</v>
      </c>
      <c r="C52" s="667">
        <v>111968</v>
      </c>
      <c r="D52" s="668">
        <v>398160</v>
      </c>
    </row>
    <row r="53" spans="1:4" ht="15" customHeight="1">
      <c r="A53" s="155" t="s">
        <v>654</v>
      </c>
      <c r="B53" s="666">
        <v>611713</v>
      </c>
      <c r="C53" s="667">
        <v>215600</v>
      </c>
      <c r="D53" s="668">
        <v>617040</v>
      </c>
    </row>
    <row r="54" spans="1:4" ht="15" customHeight="1" thickBot="1">
      <c r="A54" s="165" t="s">
        <v>212</v>
      </c>
      <c r="B54" s="669">
        <v>589290</v>
      </c>
      <c r="C54" s="670">
        <v>603700</v>
      </c>
      <c r="D54" s="671">
        <v>2828710</v>
      </c>
    </row>
    <row r="55" spans="1:4" ht="13.5" thickBot="1">
      <c r="A55" s="108"/>
      <c r="B55" s="108"/>
      <c r="C55" s="108"/>
      <c r="D55" s="172"/>
    </row>
    <row r="56" spans="1:4" ht="25.5">
      <c r="A56" s="180" t="s">
        <v>214</v>
      </c>
      <c r="B56" s="641">
        <v>223</v>
      </c>
      <c r="C56" s="642">
        <v>221</v>
      </c>
      <c r="D56" s="643">
        <v>206</v>
      </c>
    </row>
    <row r="57" spans="1:4" ht="17.100000000000001" customHeight="1">
      <c r="A57" s="162" t="s">
        <v>211</v>
      </c>
      <c r="B57" s="644">
        <v>239</v>
      </c>
      <c r="C57" s="645">
        <v>210</v>
      </c>
      <c r="D57" s="646">
        <v>178</v>
      </c>
    </row>
    <row r="58" spans="1:4" ht="17.100000000000001" customHeight="1">
      <c r="A58" s="155" t="s">
        <v>650</v>
      </c>
      <c r="B58" s="644">
        <v>74</v>
      </c>
      <c r="C58" s="645">
        <v>103</v>
      </c>
      <c r="D58" s="646">
        <v>71</v>
      </c>
    </row>
    <row r="59" spans="1:4" ht="17.100000000000001" customHeight="1">
      <c r="A59" s="155" t="s">
        <v>651</v>
      </c>
      <c r="B59" s="644">
        <v>91</v>
      </c>
      <c r="C59" s="645">
        <v>106</v>
      </c>
      <c r="D59" s="646">
        <v>92</v>
      </c>
    </row>
    <row r="60" spans="1:4">
      <c r="A60" s="155" t="s">
        <v>652</v>
      </c>
      <c r="B60" s="644">
        <v>114</v>
      </c>
      <c r="C60" s="645">
        <v>103</v>
      </c>
      <c r="D60" s="646">
        <v>119</v>
      </c>
    </row>
    <row r="61" spans="1:4" ht="17.100000000000001" customHeight="1">
      <c r="A61" s="155" t="s">
        <v>653</v>
      </c>
      <c r="B61" s="644">
        <v>47</v>
      </c>
      <c r="C61" s="645">
        <v>162</v>
      </c>
      <c r="D61" s="646">
        <v>156</v>
      </c>
    </row>
    <row r="62" spans="1:4" ht="17.100000000000001" customHeight="1">
      <c r="A62" s="155" t="s">
        <v>654</v>
      </c>
      <c r="B62" s="644">
        <v>342</v>
      </c>
      <c r="C62" s="645">
        <v>387</v>
      </c>
      <c r="D62" s="646">
        <v>315</v>
      </c>
    </row>
    <row r="63" spans="1:4" ht="17.100000000000001" customHeight="1" thickBot="1">
      <c r="A63" s="165" t="s">
        <v>212</v>
      </c>
      <c r="B63" s="647">
        <v>205</v>
      </c>
      <c r="C63" s="648">
        <v>230</v>
      </c>
      <c r="D63" s="649">
        <v>220</v>
      </c>
    </row>
    <row r="64" spans="1:4" s="110" customFormat="1" ht="13.5" thickBot="1">
      <c r="A64" s="109"/>
      <c r="B64" s="609"/>
      <c r="C64" s="609"/>
      <c r="D64" s="650"/>
    </row>
    <row r="65" spans="1:6" ht="25.5">
      <c r="A65" s="180" t="s">
        <v>215</v>
      </c>
      <c r="B65" s="651">
        <v>0.66900000000000004</v>
      </c>
      <c r="C65" s="652">
        <v>0.64</v>
      </c>
      <c r="D65" s="653">
        <v>0.63429999999999997</v>
      </c>
    </row>
    <row r="66" spans="1:6" ht="15" customHeight="1">
      <c r="A66" s="162" t="s">
        <v>211</v>
      </c>
      <c r="B66" s="654">
        <v>0.57640000000000002</v>
      </c>
      <c r="C66" s="655">
        <v>0.46</v>
      </c>
      <c r="D66" s="656">
        <v>0.54</v>
      </c>
    </row>
    <row r="67" spans="1:6" ht="15" customHeight="1" thickBot="1">
      <c r="A67" s="165" t="s">
        <v>216</v>
      </c>
      <c r="B67" s="657">
        <v>0.77139999999999997</v>
      </c>
      <c r="C67" s="658">
        <v>0.85</v>
      </c>
      <c r="D67" s="659">
        <v>0.70799999999999996</v>
      </c>
    </row>
    <row r="68" spans="1:6" ht="15.75" customHeight="1" thickBot="1">
      <c r="A68" s="914"/>
      <c r="B68" s="914"/>
      <c r="C68" s="914"/>
      <c r="D68" s="914"/>
      <c r="E68" s="915"/>
      <c r="F68" s="915"/>
    </row>
    <row r="69" spans="1:6" ht="26.25" thickBot="1">
      <c r="A69" s="249" t="s">
        <v>185</v>
      </c>
      <c r="B69" s="206">
        <v>2020</v>
      </c>
      <c r="C69" s="206">
        <v>2021</v>
      </c>
      <c r="D69" s="207">
        <v>2022</v>
      </c>
    </row>
    <row r="70" spans="1:6" ht="17.100000000000001" customHeight="1">
      <c r="A70" s="248" t="s">
        <v>184</v>
      </c>
      <c r="B70" s="636">
        <v>25</v>
      </c>
      <c r="C70" s="637">
        <v>24</v>
      </c>
      <c r="D70" s="638">
        <v>23</v>
      </c>
    </row>
    <row r="71" spans="1:6" ht="17.100000000000001" customHeight="1">
      <c r="A71" s="174" t="s">
        <v>183</v>
      </c>
      <c r="B71" s="639">
        <v>13</v>
      </c>
      <c r="C71" s="639">
        <v>12</v>
      </c>
      <c r="D71" s="640">
        <v>12</v>
      </c>
    </row>
    <row r="72" spans="1:6" ht="17.100000000000001" customHeight="1">
      <c r="A72" s="154" t="s">
        <v>541</v>
      </c>
      <c r="B72" s="608">
        <v>28</v>
      </c>
      <c r="C72" s="608">
        <v>28</v>
      </c>
      <c r="D72" s="621">
        <v>28</v>
      </c>
    </row>
    <row r="73" spans="1:6" ht="17.100000000000001" customHeight="1" thickBot="1">
      <c r="A73" s="181" t="s">
        <v>542</v>
      </c>
      <c r="B73" s="629">
        <v>70</v>
      </c>
      <c r="C73" s="629">
        <v>59</v>
      </c>
      <c r="D73" s="630">
        <v>62</v>
      </c>
    </row>
    <row r="74" spans="1:6" ht="17.25" customHeight="1" thickBot="1">
      <c r="A74" s="111"/>
    </row>
    <row r="75" spans="1:6" ht="25.5" customHeight="1" thickBot="1">
      <c r="A75" s="247" t="s">
        <v>716</v>
      </c>
      <c r="B75" s="206">
        <v>2020</v>
      </c>
      <c r="C75" s="206">
        <v>2021</v>
      </c>
      <c r="D75" s="288">
        <v>2022</v>
      </c>
    </row>
    <row r="76" spans="1:6" ht="17.100000000000001" customHeight="1">
      <c r="A76" s="250" t="s">
        <v>205</v>
      </c>
      <c r="B76" s="631">
        <v>629</v>
      </c>
      <c r="C76" s="632" t="s">
        <v>806</v>
      </c>
      <c r="D76" s="510">
        <v>1130</v>
      </c>
    </row>
    <row r="77" spans="1:6">
      <c r="A77" s="155" t="s">
        <v>543</v>
      </c>
      <c r="B77" s="633">
        <v>28718</v>
      </c>
      <c r="C77" s="633" t="s">
        <v>807</v>
      </c>
      <c r="D77" s="485">
        <v>60870</v>
      </c>
    </row>
    <row r="78" spans="1:6">
      <c r="A78" s="155" t="s">
        <v>203</v>
      </c>
      <c r="B78" s="634">
        <v>45</v>
      </c>
      <c r="C78" s="634" t="s">
        <v>808</v>
      </c>
      <c r="D78" s="721">
        <v>54</v>
      </c>
    </row>
    <row r="79" spans="1:6" ht="17.100000000000001" customHeight="1" thickBot="1">
      <c r="A79" s="182" t="s">
        <v>544</v>
      </c>
      <c r="B79" s="635">
        <v>119</v>
      </c>
      <c r="C79" s="635">
        <v>126</v>
      </c>
      <c r="D79" s="722">
        <v>137</v>
      </c>
    </row>
    <row r="80" spans="1:6" ht="17.100000000000001" customHeight="1">
      <c r="A80" s="135" t="s">
        <v>809</v>
      </c>
      <c r="B80" s="173"/>
      <c r="C80" s="173"/>
      <c r="D80" s="173"/>
    </row>
    <row r="81" spans="1:5" ht="13.5" thickBot="1"/>
    <row r="82" spans="1:5" ht="33.75" customHeight="1" thickBot="1">
      <c r="A82" s="247" t="s">
        <v>187</v>
      </c>
      <c r="B82" s="206">
        <v>2020</v>
      </c>
      <c r="C82" s="206">
        <v>2021</v>
      </c>
      <c r="D82" s="288">
        <v>2022</v>
      </c>
    </row>
    <row r="83" spans="1:5" ht="17.100000000000001" customHeight="1">
      <c r="A83" s="250" t="s">
        <v>188</v>
      </c>
      <c r="B83" s="509">
        <v>206406</v>
      </c>
      <c r="C83" s="509">
        <v>203060</v>
      </c>
      <c r="D83" s="510">
        <v>203136</v>
      </c>
    </row>
    <row r="84" spans="1:5" ht="29.25" customHeight="1">
      <c r="A84" s="155" t="s">
        <v>189</v>
      </c>
      <c r="B84" s="608">
        <v>6</v>
      </c>
      <c r="C84" s="608">
        <v>6</v>
      </c>
      <c r="D84" s="621">
        <v>6</v>
      </c>
    </row>
    <row r="85" spans="1:5" ht="17.100000000000001" customHeight="1">
      <c r="A85" s="155" t="s">
        <v>190</v>
      </c>
      <c r="B85" s="608">
        <v>87</v>
      </c>
      <c r="C85" s="608">
        <v>87</v>
      </c>
      <c r="D85" s="621">
        <v>87</v>
      </c>
    </row>
    <row r="86" spans="1:5" ht="30" customHeight="1">
      <c r="A86" s="155" t="s">
        <v>191</v>
      </c>
      <c r="B86" s="511">
        <v>10217</v>
      </c>
      <c r="C86" s="511">
        <v>10301</v>
      </c>
      <c r="D86" s="485">
        <v>10011</v>
      </c>
    </row>
    <row r="87" spans="1:5" ht="17.100000000000001" customHeight="1">
      <c r="A87" s="155" t="s">
        <v>192</v>
      </c>
      <c r="B87" s="511">
        <v>18419</v>
      </c>
      <c r="C87" s="511">
        <v>17807</v>
      </c>
      <c r="D87" s="485">
        <v>17449</v>
      </c>
    </row>
    <row r="88" spans="1:5" ht="17.100000000000001" customHeight="1">
      <c r="A88" s="155" t="s">
        <v>193</v>
      </c>
      <c r="B88" s="511">
        <v>224763</v>
      </c>
      <c r="C88" s="511">
        <v>203118</v>
      </c>
      <c r="D88" s="485">
        <v>221833</v>
      </c>
    </row>
    <row r="89" spans="1:5" ht="17.100000000000001" customHeight="1">
      <c r="A89" s="155" t="s">
        <v>194</v>
      </c>
      <c r="B89" s="511">
        <v>27026</v>
      </c>
      <c r="C89" s="511">
        <v>24527</v>
      </c>
      <c r="D89" s="485">
        <v>30328</v>
      </c>
    </row>
    <row r="90" spans="1:5" ht="17.100000000000001" customHeight="1">
      <c r="A90" s="155" t="s">
        <v>195</v>
      </c>
      <c r="B90" s="511">
        <v>6816</v>
      </c>
      <c r="C90" s="511">
        <v>5958</v>
      </c>
      <c r="D90" s="485">
        <v>6544</v>
      </c>
    </row>
    <row r="91" spans="1:5" ht="17.100000000000001" customHeight="1">
      <c r="A91" s="155" t="s">
        <v>646</v>
      </c>
      <c r="B91" s="511">
        <v>1547</v>
      </c>
      <c r="C91" s="511">
        <v>1271</v>
      </c>
      <c r="D91" s="485">
        <v>1616</v>
      </c>
    </row>
    <row r="92" spans="1:5" ht="21" customHeight="1">
      <c r="A92" s="155" t="s">
        <v>196</v>
      </c>
      <c r="B92" s="511">
        <v>100363</v>
      </c>
      <c r="C92" s="511">
        <v>90599</v>
      </c>
      <c r="D92" s="485">
        <v>113250</v>
      </c>
    </row>
    <row r="93" spans="1:5" ht="64.5" thickBot="1">
      <c r="A93" s="182" t="s">
        <v>197</v>
      </c>
      <c r="B93" s="611" t="s">
        <v>743</v>
      </c>
      <c r="C93" s="611" t="s">
        <v>810</v>
      </c>
      <c r="D93" s="620" t="s">
        <v>810</v>
      </c>
    </row>
    <row r="94" spans="1:5" ht="15">
      <c r="E94" s="113"/>
    </row>
    <row r="95" spans="1:5" ht="17.100000000000001" customHeight="1" thickBot="1">
      <c r="E95" s="134"/>
    </row>
    <row r="96" spans="1:5" ht="25.5" customHeight="1" thickBot="1">
      <c r="A96" s="235" t="s">
        <v>182</v>
      </c>
      <c r="B96" s="206">
        <v>2020</v>
      </c>
      <c r="C96" s="206">
        <v>2021</v>
      </c>
      <c r="D96" s="288">
        <v>2022</v>
      </c>
    </row>
    <row r="97" spans="1:6" ht="17.100000000000001" customHeight="1">
      <c r="A97" s="250" t="s">
        <v>198</v>
      </c>
      <c r="B97" s="603">
        <v>4</v>
      </c>
      <c r="C97" s="603">
        <v>3</v>
      </c>
      <c r="D97" s="622">
        <v>8</v>
      </c>
    </row>
    <row r="98" spans="1:6" ht="17.100000000000001" customHeight="1">
      <c r="A98" s="155" t="s">
        <v>199</v>
      </c>
      <c r="B98" s="623">
        <v>27</v>
      </c>
      <c r="C98" s="623">
        <v>17</v>
      </c>
      <c r="D98" s="624">
        <v>22</v>
      </c>
    </row>
    <row r="99" spans="1:6" ht="36">
      <c r="A99" s="155" t="s">
        <v>200</v>
      </c>
      <c r="B99" s="625">
        <v>6960</v>
      </c>
      <c r="C99" s="626" t="s">
        <v>811</v>
      </c>
      <c r="D99" s="627">
        <v>3795</v>
      </c>
    </row>
    <row r="100" spans="1:6" ht="17.100000000000001" customHeight="1">
      <c r="A100" s="155" t="s">
        <v>201</v>
      </c>
      <c r="B100" s="625">
        <v>33372</v>
      </c>
      <c r="C100" s="625">
        <v>17686</v>
      </c>
      <c r="D100" s="628">
        <v>51806</v>
      </c>
    </row>
    <row r="101" spans="1:6" ht="17.100000000000001" customHeight="1">
      <c r="A101" s="155" t="s">
        <v>202</v>
      </c>
      <c r="B101" s="625">
        <v>30323</v>
      </c>
      <c r="C101" s="625">
        <v>16548</v>
      </c>
      <c r="D101" s="628">
        <v>48797</v>
      </c>
    </row>
    <row r="102" spans="1:6" ht="17.100000000000001" customHeight="1">
      <c r="A102" s="155" t="s">
        <v>765</v>
      </c>
      <c r="B102" s="623">
        <v>121</v>
      </c>
      <c r="C102" s="623">
        <v>75</v>
      </c>
      <c r="D102" s="624">
        <v>213</v>
      </c>
    </row>
    <row r="103" spans="1:6" ht="17.100000000000001" customHeight="1">
      <c r="A103" s="155" t="s">
        <v>647</v>
      </c>
      <c r="B103" s="623">
        <v>109</v>
      </c>
      <c r="C103" s="623">
        <v>71</v>
      </c>
      <c r="D103" s="624">
        <v>199</v>
      </c>
    </row>
    <row r="104" spans="1:6" ht="17.100000000000001" customHeight="1">
      <c r="A104" s="155" t="s">
        <v>203</v>
      </c>
      <c r="B104" s="625">
        <v>259</v>
      </c>
      <c r="C104" s="625">
        <v>236</v>
      </c>
      <c r="D104" s="628">
        <v>243</v>
      </c>
    </row>
    <row r="105" spans="1:6" ht="15" customHeight="1" thickBot="1">
      <c r="A105" s="182" t="s">
        <v>204</v>
      </c>
      <c r="B105" s="629">
        <v>244</v>
      </c>
      <c r="C105" s="629">
        <v>244</v>
      </c>
      <c r="D105" s="630">
        <v>244</v>
      </c>
    </row>
    <row r="106" spans="1:6" ht="15" customHeight="1">
      <c r="A106" s="183" t="s">
        <v>766</v>
      </c>
      <c r="B106" s="113"/>
      <c r="C106" s="113"/>
      <c r="D106" s="113"/>
      <c r="F106" s="113"/>
    </row>
    <row r="107" spans="1:6" ht="13.5" thickBot="1">
      <c r="A107" s="133"/>
      <c r="B107" s="134"/>
      <c r="C107" s="134"/>
      <c r="D107" s="134"/>
      <c r="F107" s="134"/>
    </row>
    <row r="108" spans="1:6" ht="25.5" customHeight="1" thickBot="1">
      <c r="A108" s="235" t="s">
        <v>545</v>
      </c>
      <c r="B108" s="234">
        <v>2020</v>
      </c>
      <c r="C108" s="234">
        <v>2021</v>
      </c>
      <c r="D108" s="297">
        <v>2022</v>
      </c>
    </row>
    <row r="109" spans="1:6" ht="25.5">
      <c r="A109" s="248" t="s">
        <v>546</v>
      </c>
      <c r="B109" s="605" t="s">
        <v>767</v>
      </c>
      <c r="C109" s="605">
        <v>489300</v>
      </c>
      <c r="D109" s="607">
        <v>572300</v>
      </c>
    </row>
    <row r="110" spans="1:6" ht="20.25" customHeight="1">
      <c r="A110" s="174" t="s">
        <v>186</v>
      </c>
      <c r="B110" s="610" t="s">
        <v>768</v>
      </c>
      <c r="C110" s="610">
        <v>1</v>
      </c>
      <c r="D110" s="606">
        <v>1</v>
      </c>
    </row>
    <row r="111" spans="1:6" ht="21.75" customHeight="1" thickBot="1">
      <c r="A111" s="175" t="s">
        <v>547</v>
      </c>
      <c r="B111" s="604" t="s">
        <v>768</v>
      </c>
      <c r="C111" s="604">
        <v>0</v>
      </c>
      <c r="D111" s="602">
        <v>0</v>
      </c>
    </row>
  </sheetData>
  <mergeCells count="9">
    <mergeCell ref="J17:M17"/>
    <mergeCell ref="A68:F68"/>
    <mergeCell ref="F17:I17"/>
    <mergeCell ref="B17:E17"/>
    <mergeCell ref="A5:A6"/>
    <mergeCell ref="B5:C5"/>
    <mergeCell ref="A17:A18"/>
    <mergeCell ref="D5:E5"/>
    <mergeCell ref="F5:G5"/>
  </mergeCells>
  <phoneticPr fontId="0" type="noConversion"/>
  <pageMargins left="0.7" right="0.7" top="0.78740157499999996" bottom="0.78740157499999996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75"/>
  <sheetViews>
    <sheetView topLeftCell="A121" workbookViewId="0">
      <selection activeCell="P129" sqref="P129:Q129"/>
    </sheetView>
  </sheetViews>
  <sheetFormatPr defaultRowHeight="17.100000000000001" customHeight="1"/>
  <cols>
    <col min="1" max="1" width="35" style="39" customWidth="1"/>
    <col min="2" max="2" width="11.42578125" style="39" customWidth="1"/>
    <col min="3" max="4" width="11.140625" style="39" customWidth="1"/>
    <col min="5" max="5" width="11.85546875" style="39" customWidth="1"/>
    <col min="6" max="7" width="11.42578125" style="39" customWidth="1"/>
    <col min="8" max="8" width="11.5703125" style="39" customWidth="1"/>
    <col min="9" max="9" width="10.28515625" style="39" customWidth="1"/>
    <col min="10" max="10" width="12.42578125" style="39" customWidth="1"/>
    <col min="11" max="11" width="12.28515625" style="39" customWidth="1"/>
    <col min="12" max="12" width="12.140625" style="39" customWidth="1"/>
    <col min="13" max="13" width="10.7109375" style="39" customWidth="1"/>
    <col min="14" max="14" width="11.5703125" style="39" customWidth="1"/>
    <col min="15" max="15" width="11.85546875" style="39" customWidth="1"/>
    <col min="16" max="16" width="11.42578125" style="39" customWidth="1"/>
    <col min="17" max="16384" width="9.140625" style="39"/>
  </cols>
  <sheetData>
    <row r="1" spans="1:7" ht="17.100000000000001" customHeight="1">
      <c r="A1" s="854" t="s">
        <v>582</v>
      </c>
      <c r="B1" s="854"/>
      <c r="C1" s="854"/>
      <c r="D1" s="854"/>
      <c r="E1" s="854"/>
      <c r="F1" s="854"/>
    </row>
    <row r="3" spans="1:7" ht="17.100000000000001" customHeight="1">
      <c r="A3" s="64" t="s">
        <v>296</v>
      </c>
    </row>
    <row r="4" spans="1:7" ht="17.100000000000001" customHeight="1" thickBot="1">
      <c r="A4" s="64"/>
    </row>
    <row r="5" spans="1:7" ht="17.100000000000001" customHeight="1">
      <c r="A5" s="855" t="s">
        <v>297</v>
      </c>
      <c r="B5" s="929" t="s">
        <v>751</v>
      </c>
      <c r="C5" s="918"/>
      <c r="D5" s="919" t="s">
        <v>781</v>
      </c>
      <c r="E5" s="919"/>
      <c r="F5" s="918" t="s">
        <v>823</v>
      </c>
      <c r="G5" s="920"/>
    </row>
    <row r="6" spans="1:7" ht="17.100000000000001" customHeight="1" thickBot="1">
      <c r="A6" s="856"/>
      <c r="B6" s="730" t="s">
        <v>298</v>
      </c>
      <c r="C6" s="732" t="s">
        <v>299</v>
      </c>
      <c r="D6" s="730" t="s">
        <v>298</v>
      </c>
      <c r="E6" s="732" t="s">
        <v>299</v>
      </c>
      <c r="F6" s="728" t="s">
        <v>298</v>
      </c>
      <c r="G6" s="731" t="s">
        <v>299</v>
      </c>
    </row>
    <row r="7" spans="1:7" ht="17.100000000000001" customHeight="1">
      <c r="A7" s="3" t="s">
        <v>300</v>
      </c>
      <c r="B7" s="738">
        <v>71</v>
      </c>
      <c r="C7" s="738">
        <v>3</v>
      </c>
      <c r="D7" s="738">
        <v>66</v>
      </c>
      <c r="E7" s="738">
        <v>3</v>
      </c>
      <c r="F7" s="739">
        <v>72</v>
      </c>
      <c r="G7" s="740">
        <v>3</v>
      </c>
    </row>
    <row r="8" spans="1:7" ht="17.100000000000001" customHeight="1">
      <c r="A8" s="734" t="s">
        <v>301</v>
      </c>
      <c r="B8" s="741">
        <v>86</v>
      </c>
      <c r="C8" s="741">
        <v>4</v>
      </c>
      <c r="D8" s="741">
        <v>86</v>
      </c>
      <c r="E8" s="741">
        <v>4</v>
      </c>
      <c r="F8" s="742">
        <v>88</v>
      </c>
      <c r="G8" s="743">
        <v>4</v>
      </c>
    </row>
    <row r="9" spans="1:7" ht="17.100000000000001" customHeight="1">
      <c r="A9" s="734" t="s">
        <v>817</v>
      </c>
      <c r="B9" s="741">
        <v>138</v>
      </c>
      <c r="C9" s="741">
        <v>6</v>
      </c>
      <c r="D9" s="741">
        <v>131</v>
      </c>
      <c r="E9" s="741">
        <v>6</v>
      </c>
      <c r="F9" s="742">
        <v>130</v>
      </c>
      <c r="G9" s="743">
        <v>6</v>
      </c>
    </row>
    <row r="10" spans="1:7" ht="17.100000000000001" customHeight="1">
      <c r="A10" s="734" t="s">
        <v>302</v>
      </c>
      <c r="B10" s="741">
        <v>80</v>
      </c>
      <c r="C10" s="741">
        <v>3</v>
      </c>
      <c r="D10" s="741">
        <v>80</v>
      </c>
      <c r="E10" s="741">
        <v>3</v>
      </c>
      <c r="F10" s="742">
        <v>77</v>
      </c>
      <c r="G10" s="743">
        <v>3</v>
      </c>
    </row>
    <row r="11" spans="1:7" ht="17.100000000000001" customHeight="1">
      <c r="A11" s="734" t="s">
        <v>303</v>
      </c>
      <c r="B11" s="741">
        <v>83</v>
      </c>
      <c r="C11" s="741">
        <v>3</v>
      </c>
      <c r="D11" s="741">
        <v>74</v>
      </c>
      <c r="E11" s="741">
        <v>3</v>
      </c>
      <c r="F11" s="742">
        <v>77</v>
      </c>
      <c r="G11" s="743">
        <v>3</v>
      </c>
    </row>
    <row r="12" spans="1:7" ht="17.100000000000001" customHeight="1">
      <c r="A12" s="734" t="s">
        <v>304</v>
      </c>
      <c r="B12" s="741">
        <v>127</v>
      </c>
      <c r="C12" s="741">
        <v>5</v>
      </c>
      <c r="D12" s="741">
        <v>121</v>
      </c>
      <c r="E12" s="741">
        <v>5</v>
      </c>
      <c r="F12" s="742">
        <v>125</v>
      </c>
      <c r="G12" s="743">
        <v>5</v>
      </c>
    </row>
    <row r="13" spans="1:7" ht="17.100000000000001" customHeight="1">
      <c r="A13" s="734" t="s">
        <v>305</v>
      </c>
      <c r="B13" s="741">
        <v>50</v>
      </c>
      <c r="C13" s="741">
        <v>2</v>
      </c>
      <c r="D13" s="741">
        <v>48</v>
      </c>
      <c r="E13" s="741">
        <v>2</v>
      </c>
      <c r="F13" s="742">
        <v>53</v>
      </c>
      <c r="G13" s="743">
        <v>2</v>
      </c>
    </row>
    <row r="14" spans="1:7" ht="17.100000000000001" customHeight="1">
      <c r="A14" s="734" t="s">
        <v>306</v>
      </c>
      <c r="B14" s="741">
        <v>43</v>
      </c>
      <c r="C14" s="741">
        <v>2</v>
      </c>
      <c r="D14" s="741">
        <v>43</v>
      </c>
      <c r="E14" s="741">
        <v>2</v>
      </c>
      <c r="F14" s="742">
        <v>47</v>
      </c>
      <c r="G14" s="743">
        <v>2</v>
      </c>
    </row>
    <row r="15" spans="1:7" ht="17.100000000000001" customHeight="1">
      <c r="A15" s="734" t="s">
        <v>307</v>
      </c>
      <c r="B15" s="741">
        <v>12</v>
      </c>
      <c r="C15" s="741">
        <v>1</v>
      </c>
      <c r="D15" s="741">
        <v>16</v>
      </c>
      <c r="E15" s="741">
        <v>1</v>
      </c>
      <c r="F15" s="742">
        <v>16</v>
      </c>
      <c r="G15" s="743">
        <v>1</v>
      </c>
    </row>
    <row r="16" spans="1:7" ht="17.100000000000001" customHeight="1">
      <c r="A16" s="734" t="s">
        <v>308</v>
      </c>
      <c r="B16" s="741">
        <v>164</v>
      </c>
      <c r="C16" s="741">
        <v>7</v>
      </c>
      <c r="D16" s="741">
        <v>158</v>
      </c>
      <c r="E16" s="741">
        <v>7</v>
      </c>
      <c r="F16" s="742">
        <v>170</v>
      </c>
      <c r="G16" s="743">
        <v>7</v>
      </c>
    </row>
    <row r="17" spans="1:8" ht="17.100000000000001" customHeight="1" thickBot="1">
      <c r="A17" s="582" t="s">
        <v>309</v>
      </c>
      <c r="B17" s="744">
        <v>77</v>
      </c>
      <c r="C17" s="744">
        <v>4</v>
      </c>
      <c r="D17" s="744">
        <v>76</v>
      </c>
      <c r="E17" s="744">
        <v>4</v>
      </c>
      <c r="F17" s="745">
        <v>86</v>
      </c>
      <c r="G17" s="746">
        <v>4</v>
      </c>
    </row>
    <row r="18" spans="1:8" ht="17.100000000000001" customHeight="1" thickBot="1">
      <c r="A18" s="736" t="s">
        <v>310</v>
      </c>
      <c r="B18" s="747">
        <f t="shared" ref="B18:G18" si="0">SUM(B7:B17)</f>
        <v>931</v>
      </c>
      <c r="C18" s="747">
        <f t="shared" si="0"/>
        <v>40</v>
      </c>
      <c r="D18" s="747">
        <f t="shared" si="0"/>
        <v>899</v>
      </c>
      <c r="E18" s="747">
        <f t="shared" si="0"/>
        <v>40</v>
      </c>
      <c r="F18" s="748">
        <f t="shared" si="0"/>
        <v>941</v>
      </c>
      <c r="G18" s="749">
        <f t="shared" si="0"/>
        <v>40</v>
      </c>
    </row>
    <row r="19" spans="1:8" ht="17.100000000000001" customHeight="1" thickBot="1"/>
    <row r="20" spans="1:8" ht="17.100000000000001" customHeight="1">
      <c r="A20" s="855" t="s">
        <v>311</v>
      </c>
      <c r="B20" s="929" t="s">
        <v>751</v>
      </c>
      <c r="C20" s="918"/>
      <c r="D20" s="919" t="s">
        <v>781</v>
      </c>
      <c r="E20" s="919"/>
      <c r="F20" s="919" t="s">
        <v>823</v>
      </c>
      <c r="G20" s="920"/>
    </row>
    <row r="21" spans="1:8" ht="17.100000000000001" customHeight="1" thickBot="1">
      <c r="A21" s="856"/>
      <c r="B21" s="730" t="s">
        <v>298</v>
      </c>
      <c r="C21" s="732" t="s">
        <v>299</v>
      </c>
      <c r="D21" s="730" t="s">
        <v>298</v>
      </c>
      <c r="E21" s="732" t="s">
        <v>299</v>
      </c>
      <c r="F21" s="730" t="s">
        <v>298</v>
      </c>
      <c r="G21" s="731" t="s">
        <v>299</v>
      </c>
    </row>
    <row r="22" spans="1:8" ht="17.100000000000001" customHeight="1">
      <c r="A22" s="3" t="s">
        <v>312</v>
      </c>
      <c r="B22" s="738">
        <v>644</v>
      </c>
      <c r="C22" s="738">
        <v>25</v>
      </c>
      <c r="D22" s="738">
        <v>669</v>
      </c>
      <c r="E22" s="738">
        <v>26</v>
      </c>
      <c r="F22" s="739">
        <v>661</v>
      </c>
      <c r="G22" s="740">
        <v>26</v>
      </c>
    </row>
    <row r="23" spans="1:8" ht="17.100000000000001" customHeight="1">
      <c r="A23" s="734" t="s">
        <v>313</v>
      </c>
      <c r="B23" s="741">
        <v>567</v>
      </c>
      <c r="C23" s="741">
        <v>26</v>
      </c>
      <c r="D23" s="741">
        <v>562</v>
      </c>
      <c r="E23" s="741">
        <v>27</v>
      </c>
      <c r="F23" s="742">
        <v>575</v>
      </c>
      <c r="G23" s="743">
        <v>27</v>
      </c>
    </row>
    <row r="24" spans="1:8" ht="17.100000000000001" customHeight="1">
      <c r="A24" s="734" t="s">
        <v>314</v>
      </c>
      <c r="B24" s="741">
        <v>648</v>
      </c>
      <c r="C24" s="741">
        <v>27</v>
      </c>
      <c r="D24" s="741">
        <v>647</v>
      </c>
      <c r="E24" s="741">
        <v>27</v>
      </c>
      <c r="F24" s="742">
        <v>646</v>
      </c>
      <c r="G24" s="743">
        <v>27</v>
      </c>
    </row>
    <row r="25" spans="1:8" ht="17.100000000000001" customHeight="1">
      <c r="A25" s="734" t="s">
        <v>315</v>
      </c>
      <c r="B25" s="741">
        <v>376</v>
      </c>
      <c r="C25" s="741">
        <v>21</v>
      </c>
      <c r="D25" s="741">
        <v>367</v>
      </c>
      <c r="E25" s="741">
        <v>21</v>
      </c>
      <c r="F25" s="742">
        <v>381</v>
      </c>
      <c r="G25" s="743">
        <v>21</v>
      </c>
    </row>
    <row r="26" spans="1:8" ht="17.100000000000001" customHeight="1">
      <c r="A26" s="734" t="s">
        <v>316</v>
      </c>
      <c r="B26" s="741">
        <v>197</v>
      </c>
      <c r="C26" s="741">
        <v>11</v>
      </c>
      <c r="D26" s="741">
        <v>174</v>
      </c>
      <c r="E26" s="741">
        <v>10</v>
      </c>
      <c r="F26" s="742">
        <v>185</v>
      </c>
      <c r="G26" s="743">
        <v>11</v>
      </c>
    </row>
    <row r="27" spans="1:8" ht="17.100000000000001" customHeight="1" thickBot="1">
      <c r="A27" s="582" t="s">
        <v>317</v>
      </c>
      <c r="B27" s="744">
        <v>83</v>
      </c>
      <c r="C27" s="744">
        <v>5</v>
      </c>
      <c r="D27" s="744">
        <v>80</v>
      </c>
      <c r="E27" s="744">
        <v>5</v>
      </c>
      <c r="F27" s="745">
        <v>81</v>
      </c>
      <c r="G27" s="746">
        <v>5</v>
      </c>
    </row>
    <row r="28" spans="1:8" ht="17.100000000000001" customHeight="1" thickBot="1">
      <c r="A28" s="736" t="s">
        <v>310</v>
      </c>
      <c r="B28" s="747">
        <f t="shared" ref="B28:G28" si="1">SUM(B22:B27)</f>
        <v>2515</v>
      </c>
      <c r="C28" s="747">
        <f t="shared" si="1"/>
        <v>115</v>
      </c>
      <c r="D28" s="747">
        <f t="shared" si="1"/>
        <v>2499</v>
      </c>
      <c r="E28" s="747">
        <f t="shared" si="1"/>
        <v>116</v>
      </c>
      <c r="F28" s="748">
        <f t="shared" si="1"/>
        <v>2529</v>
      </c>
      <c r="G28" s="749">
        <f t="shared" si="1"/>
        <v>117</v>
      </c>
    </row>
    <row r="29" spans="1:8" s="63" customFormat="1" ht="17.100000000000001" customHeight="1" thickBot="1">
      <c r="A29" s="187"/>
      <c r="B29" s="33"/>
      <c r="C29" s="34"/>
      <c r="D29" s="33"/>
      <c r="E29" s="33"/>
      <c r="F29" s="33"/>
      <c r="G29" s="34"/>
      <c r="H29" s="83"/>
    </row>
    <row r="30" spans="1:8" ht="17.100000000000001" customHeight="1">
      <c r="A30" s="855" t="s">
        <v>318</v>
      </c>
      <c r="B30" s="919" t="s">
        <v>319</v>
      </c>
      <c r="C30" s="919"/>
      <c r="D30" s="920"/>
    </row>
    <row r="31" spans="1:8" ht="17.100000000000001" customHeight="1" thickBot="1">
      <c r="A31" s="856"/>
      <c r="B31" s="730" t="s">
        <v>751</v>
      </c>
      <c r="C31" s="730" t="s">
        <v>781</v>
      </c>
      <c r="D31" s="733" t="s">
        <v>823</v>
      </c>
    </row>
    <row r="32" spans="1:8" ht="17.100000000000001" customHeight="1">
      <c r="A32" s="3" t="s">
        <v>320</v>
      </c>
      <c r="B32" s="750">
        <v>1393</v>
      </c>
      <c r="C32" s="750">
        <v>1349</v>
      </c>
      <c r="D32" s="751">
        <v>1065</v>
      </c>
    </row>
    <row r="33" spans="1:10" ht="17.100000000000001" customHeight="1">
      <c r="A33" s="734" t="s">
        <v>321</v>
      </c>
      <c r="B33" s="741">
        <v>199</v>
      </c>
      <c r="C33" s="741">
        <v>158</v>
      </c>
      <c r="D33" s="752">
        <v>182</v>
      </c>
    </row>
    <row r="34" spans="1:10" ht="17.100000000000001" customHeight="1" thickBot="1">
      <c r="A34" s="735" t="s">
        <v>322</v>
      </c>
      <c r="B34" s="753">
        <v>13635</v>
      </c>
      <c r="C34" s="753">
        <v>8059</v>
      </c>
      <c r="D34" s="754">
        <v>17914</v>
      </c>
    </row>
    <row r="35" spans="1:10" ht="17.100000000000001" customHeight="1">
      <c r="A35" s="109"/>
      <c r="B35" s="19"/>
      <c r="C35" s="19"/>
      <c r="D35" s="19"/>
      <c r="E35" s="65"/>
    </row>
    <row r="36" spans="1:10" ht="17.100000000000001" customHeight="1" thickBot="1">
      <c r="A36" s="930" t="s">
        <v>323</v>
      </c>
      <c r="B36" s="930"/>
      <c r="C36" s="930"/>
      <c r="D36" s="930"/>
    </row>
    <row r="37" spans="1:10" ht="17.100000000000001" customHeight="1">
      <c r="A37" s="855" t="s">
        <v>311</v>
      </c>
      <c r="B37" s="929">
        <v>2020</v>
      </c>
      <c r="C37" s="932"/>
      <c r="D37" s="918"/>
      <c r="E37" s="919">
        <v>2021</v>
      </c>
      <c r="F37" s="919"/>
      <c r="G37" s="919"/>
      <c r="H37" s="918">
        <v>2022</v>
      </c>
      <c r="I37" s="919"/>
      <c r="J37" s="920"/>
    </row>
    <row r="38" spans="1:10" ht="12.75" customHeight="1">
      <c r="A38" s="931"/>
      <c r="B38" s="933" t="s">
        <v>752</v>
      </c>
      <c r="C38" s="933" t="s">
        <v>753</v>
      </c>
      <c r="D38" s="933" t="s">
        <v>324</v>
      </c>
      <c r="E38" s="923" t="s">
        <v>782</v>
      </c>
      <c r="F38" s="923" t="s">
        <v>783</v>
      </c>
      <c r="G38" s="923" t="s">
        <v>324</v>
      </c>
      <c r="H38" s="921" t="s">
        <v>824</v>
      </c>
      <c r="I38" s="923" t="s">
        <v>825</v>
      </c>
      <c r="J38" s="925" t="s">
        <v>324</v>
      </c>
    </row>
    <row r="39" spans="1:10" ht="17.100000000000001" customHeight="1" thickBot="1">
      <c r="A39" s="856"/>
      <c r="B39" s="934"/>
      <c r="C39" s="934"/>
      <c r="D39" s="934"/>
      <c r="E39" s="928"/>
      <c r="F39" s="928"/>
      <c r="G39" s="928"/>
      <c r="H39" s="927"/>
      <c r="I39" s="928"/>
      <c r="J39" s="926"/>
    </row>
    <row r="40" spans="1:10" ht="17.100000000000001" customHeight="1">
      <c r="A40" s="3" t="s">
        <v>312</v>
      </c>
      <c r="B40" s="738">
        <v>73</v>
      </c>
      <c r="C40" s="738">
        <v>58</v>
      </c>
      <c r="D40" s="738">
        <v>3</v>
      </c>
      <c r="E40" s="738">
        <v>78</v>
      </c>
      <c r="F40" s="738">
        <v>64</v>
      </c>
      <c r="G40" s="738">
        <v>3</v>
      </c>
      <c r="H40" s="739">
        <v>88</v>
      </c>
      <c r="I40" s="738">
        <v>67</v>
      </c>
      <c r="J40" s="740">
        <v>3</v>
      </c>
    </row>
    <row r="41" spans="1:10" ht="17.100000000000001" customHeight="1">
      <c r="A41" s="734" t="s">
        <v>313</v>
      </c>
      <c r="B41" s="741">
        <v>104</v>
      </c>
      <c r="C41" s="741">
        <v>66</v>
      </c>
      <c r="D41" s="741">
        <v>4</v>
      </c>
      <c r="E41" s="741">
        <v>84</v>
      </c>
      <c r="F41" s="741">
        <v>64</v>
      </c>
      <c r="G41" s="741">
        <v>3</v>
      </c>
      <c r="H41" s="742">
        <v>88</v>
      </c>
      <c r="I41" s="741">
        <v>58</v>
      </c>
      <c r="J41" s="743">
        <v>3</v>
      </c>
    </row>
    <row r="42" spans="1:10" ht="17.100000000000001" customHeight="1">
      <c r="A42" s="734" t="s">
        <v>314</v>
      </c>
      <c r="B42" s="741">
        <v>78</v>
      </c>
      <c r="C42" s="741">
        <v>63</v>
      </c>
      <c r="D42" s="741">
        <v>3</v>
      </c>
      <c r="E42" s="741">
        <v>59</v>
      </c>
      <c r="F42" s="741">
        <v>46</v>
      </c>
      <c r="G42" s="741">
        <v>3</v>
      </c>
      <c r="H42" s="742">
        <v>64</v>
      </c>
      <c r="I42" s="741">
        <v>54</v>
      </c>
      <c r="J42" s="743">
        <v>3</v>
      </c>
    </row>
    <row r="43" spans="1:10" ht="17.100000000000001" customHeight="1">
      <c r="A43" s="734" t="s">
        <v>315</v>
      </c>
      <c r="B43" s="741">
        <v>41</v>
      </c>
      <c r="C43" s="741">
        <v>27</v>
      </c>
      <c r="D43" s="741">
        <v>2</v>
      </c>
      <c r="E43" s="741">
        <v>46</v>
      </c>
      <c r="F43" s="741">
        <v>33</v>
      </c>
      <c r="G43" s="741">
        <v>2</v>
      </c>
      <c r="H43" s="742">
        <v>41</v>
      </c>
      <c r="I43" s="741">
        <v>31</v>
      </c>
      <c r="J43" s="743">
        <v>2</v>
      </c>
    </row>
    <row r="44" spans="1:10" ht="17.100000000000001" customHeight="1">
      <c r="A44" s="734" t="s">
        <v>316</v>
      </c>
      <c r="B44" s="741">
        <v>47</v>
      </c>
      <c r="C44" s="741">
        <v>40</v>
      </c>
      <c r="D44" s="741">
        <v>3</v>
      </c>
      <c r="E44" s="741">
        <v>41</v>
      </c>
      <c r="F44" s="741">
        <v>35</v>
      </c>
      <c r="G44" s="741">
        <v>2</v>
      </c>
      <c r="H44" s="742">
        <v>49</v>
      </c>
      <c r="I44" s="741">
        <v>37</v>
      </c>
      <c r="J44" s="743">
        <v>3</v>
      </c>
    </row>
    <row r="45" spans="1:10" ht="17.100000000000001" customHeight="1">
      <c r="A45" s="734" t="s">
        <v>317</v>
      </c>
      <c r="B45" s="741">
        <v>21</v>
      </c>
      <c r="C45" s="741">
        <v>13</v>
      </c>
      <c r="D45" s="741">
        <v>1</v>
      </c>
      <c r="E45" s="741">
        <v>27</v>
      </c>
      <c r="F45" s="741">
        <v>19</v>
      </c>
      <c r="G45" s="741">
        <v>1</v>
      </c>
      <c r="H45" s="742">
        <v>24</v>
      </c>
      <c r="I45" s="741">
        <v>18</v>
      </c>
      <c r="J45" s="743">
        <v>1</v>
      </c>
    </row>
    <row r="46" spans="1:10" ht="17.100000000000001" customHeight="1" thickBot="1">
      <c r="A46" s="40" t="s">
        <v>310</v>
      </c>
      <c r="B46" s="755">
        <f t="shared" ref="B46:G46" si="2">SUM(B40:B45)</f>
        <v>364</v>
      </c>
      <c r="C46" s="755">
        <f t="shared" si="2"/>
        <v>267</v>
      </c>
      <c r="D46" s="755">
        <f t="shared" si="2"/>
        <v>16</v>
      </c>
      <c r="E46" s="755">
        <f t="shared" si="2"/>
        <v>335</v>
      </c>
      <c r="F46" s="755">
        <f t="shared" si="2"/>
        <v>261</v>
      </c>
      <c r="G46" s="755">
        <f t="shared" si="2"/>
        <v>14</v>
      </c>
      <c r="H46" s="756">
        <f>SUM(H40:H45)</f>
        <v>354</v>
      </c>
      <c r="I46" s="755">
        <f>SUM(I40:I45)</f>
        <v>265</v>
      </c>
      <c r="J46" s="757">
        <f>SUM(J40:J45)</f>
        <v>15</v>
      </c>
    </row>
    <row r="48" spans="1:10" ht="17.100000000000001" customHeight="1">
      <c r="A48" s="109"/>
      <c r="B48" s="45"/>
      <c r="C48" s="45"/>
      <c r="D48" s="45"/>
      <c r="E48" s="19"/>
      <c r="F48" s="45"/>
      <c r="G48" s="45"/>
      <c r="H48" s="45"/>
      <c r="I48" s="45"/>
      <c r="J48" s="19"/>
    </row>
    <row r="49" spans="1:11" ht="17.100000000000001" customHeight="1" thickBot="1">
      <c r="A49" s="109"/>
      <c r="B49" s="45"/>
      <c r="C49" s="45"/>
      <c r="D49" s="45"/>
      <c r="E49" s="19"/>
      <c r="F49" s="45"/>
      <c r="G49" s="45"/>
      <c r="H49" s="45"/>
      <c r="I49" s="45"/>
      <c r="J49" s="19"/>
    </row>
    <row r="50" spans="1:11" ht="17.100000000000001" customHeight="1">
      <c r="A50" s="855" t="s">
        <v>176</v>
      </c>
      <c r="B50" s="919">
        <v>2020</v>
      </c>
      <c r="C50" s="919"/>
      <c r="D50" s="919"/>
      <c r="E50" s="919"/>
      <c r="F50" s="920"/>
      <c r="G50" s="919">
        <v>2021</v>
      </c>
      <c r="H50" s="919"/>
      <c r="I50" s="919"/>
      <c r="J50" s="919"/>
      <c r="K50" s="920"/>
    </row>
    <row r="51" spans="1:11" ht="17.100000000000001" customHeight="1">
      <c r="A51" s="873"/>
      <c r="B51" s="923" t="s">
        <v>325</v>
      </c>
      <c r="C51" s="923"/>
      <c r="D51" s="923"/>
      <c r="E51" s="923"/>
      <c r="F51" s="925"/>
      <c r="G51" s="923" t="s">
        <v>325</v>
      </c>
      <c r="H51" s="923"/>
      <c r="I51" s="923"/>
      <c r="J51" s="923"/>
      <c r="K51" s="925"/>
    </row>
    <row r="52" spans="1:11" ht="64.5" thickBot="1">
      <c r="A52" s="856"/>
      <c r="B52" s="730" t="s">
        <v>326</v>
      </c>
      <c r="C52" s="730" t="s">
        <v>327</v>
      </c>
      <c r="D52" s="730" t="s">
        <v>701</v>
      </c>
      <c r="E52" s="730" t="s">
        <v>702</v>
      </c>
      <c r="F52" s="276" t="s">
        <v>328</v>
      </c>
      <c r="G52" s="730" t="s">
        <v>326</v>
      </c>
      <c r="H52" s="730" t="s">
        <v>327</v>
      </c>
      <c r="I52" s="730" t="s">
        <v>701</v>
      </c>
      <c r="J52" s="730" t="s">
        <v>702</v>
      </c>
      <c r="K52" s="276" t="s">
        <v>328</v>
      </c>
    </row>
    <row r="53" spans="1:11" ht="17.100000000000001" customHeight="1">
      <c r="A53" s="3" t="s">
        <v>329</v>
      </c>
      <c r="B53" s="758">
        <v>4452.7</v>
      </c>
      <c r="C53" s="758">
        <v>51670.8</v>
      </c>
      <c r="D53" s="758">
        <v>5451.6</v>
      </c>
      <c r="E53" s="758">
        <v>144.5</v>
      </c>
      <c r="F53" s="759">
        <v>41622</v>
      </c>
      <c r="G53" s="758">
        <v>4671</v>
      </c>
      <c r="H53" s="758">
        <v>56620.700000000004</v>
      </c>
      <c r="I53" s="758">
        <v>5578.9</v>
      </c>
      <c r="J53" s="758">
        <v>31.9</v>
      </c>
      <c r="K53" s="759">
        <v>46338.9</v>
      </c>
    </row>
    <row r="54" spans="1:11" ht="17.100000000000001" customHeight="1">
      <c r="A54" s="734" t="s">
        <v>330</v>
      </c>
      <c r="B54" s="760">
        <v>3197.9</v>
      </c>
      <c r="C54" s="760">
        <v>33056.5</v>
      </c>
      <c r="D54" s="760">
        <v>5754.6</v>
      </c>
      <c r="E54" s="760">
        <v>104</v>
      </c>
      <c r="F54" s="761">
        <v>41000</v>
      </c>
      <c r="G54" s="760">
        <v>3304.5</v>
      </c>
      <c r="H54" s="760">
        <v>54336.4</v>
      </c>
      <c r="I54" s="760">
        <v>5874.9</v>
      </c>
      <c r="J54" s="760">
        <v>1057</v>
      </c>
      <c r="K54" s="761">
        <v>44100</v>
      </c>
    </row>
    <row r="55" spans="1:11" ht="17.100000000000001" customHeight="1">
      <c r="A55" s="734" t="s">
        <v>331</v>
      </c>
      <c r="B55" s="760">
        <v>3368.6</v>
      </c>
      <c r="C55" s="760">
        <v>47511.7</v>
      </c>
      <c r="D55" s="760">
        <v>4483.1000000000004</v>
      </c>
      <c r="E55" s="760">
        <v>20</v>
      </c>
      <c r="F55" s="761">
        <v>39640</v>
      </c>
      <c r="G55" s="760">
        <v>3661</v>
      </c>
      <c r="H55" s="760">
        <v>55821.200000000004</v>
      </c>
      <c r="I55" s="760">
        <v>4488.3</v>
      </c>
      <c r="J55" s="760">
        <v>1208.9000000000001</v>
      </c>
      <c r="K55" s="761">
        <v>46463</v>
      </c>
    </row>
    <row r="56" spans="1:11" ht="17.100000000000001" customHeight="1">
      <c r="A56" s="734" t="s">
        <v>332</v>
      </c>
      <c r="B56" s="760">
        <v>3334.5</v>
      </c>
      <c r="C56" s="760">
        <v>45412.2</v>
      </c>
      <c r="D56" s="760">
        <v>5475.7</v>
      </c>
      <c r="E56" s="760">
        <v>0</v>
      </c>
      <c r="F56" s="761">
        <v>36602</v>
      </c>
      <c r="G56" s="760">
        <v>3374</v>
      </c>
      <c r="H56" s="760">
        <v>56175.3</v>
      </c>
      <c r="I56" s="760">
        <v>5872.8</v>
      </c>
      <c r="J56" s="760">
        <v>1228.4000000000001</v>
      </c>
      <c r="K56" s="761">
        <v>45700.1</v>
      </c>
    </row>
    <row r="57" spans="1:11" ht="31.5" customHeight="1">
      <c r="A57" s="734" t="s">
        <v>333</v>
      </c>
      <c r="B57" s="760">
        <v>1805.5</v>
      </c>
      <c r="C57" s="760">
        <v>20779.400000000001</v>
      </c>
      <c r="D57" s="760">
        <v>1656.9</v>
      </c>
      <c r="E57" s="760">
        <v>0</v>
      </c>
      <c r="F57" s="761">
        <v>17317</v>
      </c>
      <c r="G57" s="760">
        <v>2138.5</v>
      </c>
      <c r="H57" s="760">
        <v>23708.9</v>
      </c>
      <c r="I57" s="760">
        <v>1703.9</v>
      </c>
      <c r="J57" s="760">
        <v>495.5</v>
      </c>
      <c r="K57" s="761">
        <v>19371</v>
      </c>
    </row>
    <row r="58" spans="1:11" ht="17.100000000000001" customHeight="1">
      <c r="A58" s="734" t="s">
        <v>334</v>
      </c>
      <c r="B58" s="760">
        <v>791.2</v>
      </c>
      <c r="C58" s="760">
        <v>17836.400000000001</v>
      </c>
      <c r="D58" s="760">
        <v>2488.1999999999998</v>
      </c>
      <c r="E58" s="760">
        <v>0</v>
      </c>
      <c r="F58" s="761">
        <v>14557</v>
      </c>
      <c r="G58" s="760">
        <v>762.6</v>
      </c>
      <c r="H58" s="760">
        <v>19746.500000000004</v>
      </c>
      <c r="I58" s="760">
        <v>2497.8000000000002</v>
      </c>
      <c r="J58" s="760">
        <v>671.1</v>
      </c>
      <c r="K58" s="761">
        <v>15815</v>
      </c>
    </row>
    <row r="59" spans="1:11" ht="17.100000000000001" customHeight="1">
      <c r="A59" s="734" t="s">
        <v>335</v>
      </c>
      <c r="B59" s="760">
        <v>5665</v>
      </c>
      <c r="C59" s="760">
        <v>54177</v>
      </c>
      <c r="D59" s="760">
        <v>5722.5</v>
      </c>
      <c r="E59" s="760">
        <v>0</v>
      </c>
      <c r="F59" s="761">
        <v>42789.5</v>
      </c>
      <c r="G59" s="760">
        <v>5616</v>
      </c>
      <c r="H59" s="760">
        <v>63157.599999999999</v>
      </c>
      <c r="I59" s="760">
        <v>5271.4</v>
      </c>
      <c r="J59" s="760">
        <v>1270.2</v>
      </c>
      <c r="K59" s="761">
        <v>51000</v>
      </c>
    </row>
    <row r="60" spans="1:11" ht="17.100000000000001" customHeight="1" thickBot="1">
      <c r="A60" s="735" t="s">
        <v>336</v>
      </c>
      <c r="B60" s="762">
        <v>2990.1</v>
      </c>
      <c r="C60" s="762">
        <v>9087.6</v>
      </c>
      <c r="D60" s="762">
        <v>1123.4000000000001</v>
      </c>
      <c r="E60" s="762">
        <v>124.1</v>
      </c>
      <c r="F60" s="763">
        <v>4850</v>
      </c>
      <c r="G60" s="762">
        <v>2195</v>
      </c>
      <c r="H60" s="762">
        <v>8238.7000000000007</v>
      </c>
      <c r="I60" s="762">
        <v>1119</v>
      </c>
      <c r="J60" s="762">
        <v>81.7</v>
      </c>
      <c r="K60" s="763">
        <v>4843</v>
      </c>
    </row>
    <row r="61" spans="1:11" ht="17.100000000000001" customHeight="1" thickBot="1">
      <c r="A61" s="109"/>
      <c r="B61" s="45"/>
      <c r="C61" s="45"/>
      <c r="D61" s="45"/>
      <c r="E61" s="19"/>
      <c r="F61" s="45"/>
      <c r="G61" s="45"/>
      <c r="H61" s="45"/>
      <c r="I61" s="45"/>
      <c r="J61" s="19"/>
    </row>
    <row r="62" spans="1:11" ht="17.100000000000001" customHeight="1">
      <c r="A62" s="855" t="s">
        <v>176</v>
      </c>
      <c r="B62" s="919">
        <v>2022</v>
      </c>
      <c r="C62" s="919"/>
      <c r="D62" s="919"/>
      <c r="E62" s="919"/>
      <c r="F62" s="920"/>
      <c r="G62" s="45"/>
      <c r="H62" s="45"/>
      <c r="I62" s="19"/>
    </row>
    <row r="63" spans="1:11" ht="17.100000000000001" customHeight="1">
      <c r="A63" s="873"/>
      <c r="B63" s="923" t="s">
        <v>325</v>
      </c>
      <c r="C63" s="923"/>
      <c r="D63" s="923"/>
      <c r="E63" s="923"/>
      <c r="F63" s="925"/>
      <c r="G63" s="45"/>
      <c r="H63" s="45"/>
      <c r="I63" s="19"/>
    </row>
    <row r="64" spans="1:11" ht="64.5" thickBot="1">
      <c r="A64" s="856"/>
      <c r="B64" s="314" t="s">
        <v>326</v>
      </c>
      <c r="C64" s="314" t="s">
        <v>327</v>
      </c>
      <c r="D64" s="314" t="s">
        <v>701</v>
      </c>
      <c r="E64" s="314" t="s">
        <v>702</v>
      </c>
      <c r="F64" s="315" t="s">
        <v>328</v>
      </c>
      <c r="G64" s="45"/>
      <c r="H64" s="45"/>
      <c r="I64" s="19"/>
    </row>
    <row r="65" spans="1:13" ht="17.100000000000001" customHeight="1">
      <c r="A65" s="316" t="s">
        <v>329</v>
      </c>
      <c r="B65" s="764">
        <v>4892</v>
      </c>
      <c r="C65" s="293">
        <v>63728.399999999994</v>
      </c>
      <c r="D65" s="293">
        <v>5669</v>
      </c>
      <c r="E65" s="293">
        <v>4603.5</v>
      </c>
      <c r="F65" s="765">
        <v>48563.947</v>
      </c>
      <c r="G65" s="45"/>
      <c r="H65" s="45"/>
      <c r="I65" s="19"/>
    </row>
    <row r="66" spans="1:13" ht="17.100000000000001" customHeight="1">
      <c r="A66" s="734" t="s">
        <v>330</v>
      </c>
      <c r="B66" s="766">
        <v>3423.5</v>
      </c>
      <c r="C66" s="608">
        <v>57208.3</v>
      </c>
      <c r="D66" s="608">
        <v>6104.7999999999993</v>
      </c>
      <c r="E66" s="608">
        <v>0</v>
      </c>
      <c r="F66" s="767">
        <v>47680</v>
      </c>
      <c r="G66" s="45"/>
      <c r="H66" s="45"/>
      <c r="I66" s="19"/>
    </row>
    <row r="67" spans="1:13" ht="17.100000000000001" customHeight="1">
      <c r="A67" s="734" t="s">
        <v>331</v>
      </c>
      <c r="B67" s="766">
        <v>3657.4</v>
      </c>
      <c r="C67" s="608">
        <v>58145.322999999997</v>
      </c>
      <c r="D67" s="608">
        <v>3766.6</v>
      </c>
      <c r="E67" s="608">
        <v>48.6</v>
      </c>
      <c r="F67" s="767">
        <v>50672.722999999998</v>
      </c>
      <c r="G67" s="45"/>
      <c r="H67" s="45"/>
      <c r="I67" s="19"/>
    </row>
    <row r="68" spans="1:13" ht="17.100000000000001" customHeight="1">
      <c r="A68" s="734" t="s">
        <v>332</v>
      </c>
      <c r="B68" s="766">
        <v>3366.5</v>
      </c>
      <c r="C68" s="608">
        <v>59352.288</v>
      </c>
      <c r="D68" s="608">
        <v>5215.8999999999996</v>
      </c>
      <c r="E68" s="608">
        <v>3769.7</v>
      </c>
      <c r="F68" s="767">
        <v>47000.188000000002</v>
      </c>
      <c r="G68" s="45"/>
      <c r="H68" s="45"/>
      <c r="I68" s="19"/>
    </row>
    <row r="69" spans="1:13" ht="25.5">
      <c r="A69" s="734" t="s">
        <v>333</v>
      </c>
      <c r="B69" s="766">
        <v>2165</v>
      </c>
      <c r="C69" s="608">
        <v>23490.755000000001</v>
      </c>
      <c r="D69" s="608">
        <v>1719.8</v>
      </c>
      <c r="E69" s="608">
        <v>0</v>
      </c>
      <c r="F69" s="767">
        <v>19605.955000000002</v>
      </c>
      <c r="G69" s="45"/>
      <c r="H69" s="45"/>
      <c r="I69" s="19"/>
    </row>
    <row r="70" spans="1:13" ht="17.100000000000001" customHeight="1">
      <c r="A70" s="734" t="s">
        <v>334</v>
      </c>
      <c r="B70" s="766">
        <v>820.6</v>
      </c>
      <c r="C70" s="608">
        <v>21825.5</v>
      </c>
      <c r="D70" s="608">
        <v>2528.8000000000002</v>
      </c>
      <c r="E70" s="608">
        <v>0</v>
      </c>
      <c r="F70" s="767">
        <v>18476.099999999999</v>
      </c>
      <c r="G70" s="45"/>
      <c r="H70" s="45"/>
      <c r="I70" s="19"/>
    </row>
    <row r="71" spans="1:13" ht="17.100000000000001" customHeight="1">
      <c r="A71" s="734" t="s">
        <v>335</v>
      </c>
      <c r="B71" s="766">
        <v>6127.4</v>
      </c>
      <c r="C71" s="608">
        <v>68630.3</v>
      </c>
      <c r="D71" s="608">
        <v>7002.9</v>
      </c>
      <c r="E71" s="608">
        <v>0</v>
      </c>
      <c r="F71" s="767">
        <v>55500</v>
      </c>
      <c r="G71" s="45"/>
      <c r="H71" s="45"/>
      <c r="I71" s="19"/>
    </row>
    <row r="72" spans="1:13" ht="17.100000000000001" customHeight="1" thickBot="1">
      <c r="A72" s="735" t="s">
        <v>336</v>
      </c>
      <c r="B72" s="768">
        <v>3450</v>
      </c>
      <c r="C72" s="151">
        <v>10364.699999999999</v>
      </c>
      <c r="D72" s="151">
        <v>1132.9000000000001</v>
      </c>
      <c r="E72" s="151">
        <v>281.79999999999995</v>
      </c>
      <c r="F72" s="769">
        <v>5500</v>
      </c>
      <c r="G72" s="45"/>
      <c r="H72" s="45"/>
      <c r="I72" s="19"/>
    </row>
    <row r="73" spans="1:13" ht="17.100000000000001" customHeight="1">
      <c r="A73" s="831"/>
      <c r="B73" s="831"/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</row>
    <row r="74" spans="1:13" ht="17.100000000000001" customHeight="1" thickBot="1">
      <c r="A74" s="727"/>
      <c r="B74" s="727"/>
      <c r="C74" s="727"/>
      <c r="D74" s="727"/>
      <c r="E74" s="727"/>
      <c r="F74" s="727"/>
      <c r="G74" s="727"/>
      <c r="H74" s="727"/>
      <c r="I74" s="727"/>
      <c r="J74" s="727"/>
      <c r="K74" s="727"/>
      <c r="L74" s="727"/>
      <c r="M74" s="727"/>
    </row>
    <row r="75" spans="1:13" ht="17.100000000000001" customHeight="1">
      <c r="A75" s="935" t="s">
        <v>917</v>
      </c>
      <c r="B75" s="929" t="s">
        <v>751</v>
      </c>
      <c r="C75" s="938"/>
      <c r="D75" s="938"/>
      <c r="E75" s="938"/>
      <c r="F75" s="939"/>
    </row>
    <row r="76" spans="1:13" ht="17.100000000000001" customHeight="1">
      <c r="A76" s="936"/>
      <c r="B76" s="729" t="s">
        <v>555</v>
      </c>
      <c r="C76" s="729" t="s">
        <v>555</v>
      </c>
      <c r="D76" s="729" t="s">
        <v>475</v>
      </c>
      <c r="E76" s="933" t="s">
        <v>341</v>
      </c>
      <c r="F76" s="941" t="s">
        <v>339</v>
      </c>
    </row>
    <row r="77" spans="1:13" ht="33" customHeight="1" thickBot="1">
      <c r="A77" s="937"/>
      <c r="B77" s="730" t="s">
        <v>337</v>
      </c>
      <c r="C77" s="730" t="s">
        <v>338</v>
      </c>
      <c r="D77" s="730" t="s">
        <v>337</v>
      </c>
      <c r="E77" s="940"/>
      <c r="F77" s="942"/>
    </row>
    <row r="78" spans="1:13" ht="17.100000000000001" customHeight="1">
      <c r="A78" s="3" t="s">
        <v>312</v>
      </c>
      <c r="B78" s="770">
        <v>44.07</v>
      </c>
      <c r="C78" s="738">
        <v>4.09</v>
      </c>
      <c r="D78" s="738">
        <v>11.48</v>
      </c>
      <c r="E78" s="738">
        <v>8.1999999999999993</v>
      </c>
      <c r="F78" s="771">
        <f t="shared" ref="F78:F83" si="3">SUM(B78:E78)</f>
        <v>67.84</v>
      </c>
      <c r="G78" s="65"/>
    </row>
    <row r="79" spans="1:13" ht="17.100000000000001" customHeight="1">
      <c r="A79" s="734" t="s">
        <v>313</v>
      </c>
      <c r="B79" s="741">
        <v>48.98</v>
      </c>
      <c r="C79" s="741">
        <v>4.22</v>
      </c>
      <c r="D79" s="741">
        <v>9.57</v>
      </c>
      <c r="E79" s="741">
        <v>6.62</v>
      </c>
      <c r="F79" s="772">
        <f t="shared" si="3"/>
        <v>69.39</v>
      </c>
      <c r="G79" s="65"/>
    </row>
    <row r="80" spans="1:13" ht="17.100000000000001" customHeight="1">
      <c r="A80" s="734" t="s">
        <v>314</v>
      </c>
      <c r="B80" s="741">
        <v>43.16</v>
      </c>
      <c r="C80" s="741">
        <v>4.8600000000000003</v>
      </c>
      <c r="D80" s="741">
        <v>7.81</v>
      </c>
      <c r="E80" s="741">
        <v>8</v>
      </c>
      <c r="F80" s="772">
        <f t="shared" si="3"/>
        <v>63.83</v>
      </c>
      <c r="G80" s="65"/>
    </row>
    <row r="81" spans="1:13" ht="17.100000000000001" customHeight="1">
      <c r="A81" s="734" t="s">
        <v>315</v>
      </c>
      <c r="B81" s="741">
        <v>35.729999999999997</v>
      </c>
      <c r="C81" s="741">
        <v>4.09</v>
      </c>
      <c r="D81" s="741">
        <v>7.92</v>
      </c>
      <c r="E81" s="741">
        <v>8.26</v>
      </c>
      <c r="F81" s="772">
        <f t="shared" si="3"/>
        <v>55.999999999999993</v>
      </c>
      <c r="G81" s="65"/>
    </row>
    <row r="82" spans="1:13" ht="17.100000000000001" customHeight="1">
      <c r="A82" s="734" t="s">
        <v>340</v>
      </c>
      <c r="B82" s="741">
        <v>18.559999999999999</v>
      </c>
      <c r="C82" s="741">
        <v>3.74</v>
      </c>
      <c r="D82" s="741">
        <v>4.18</v>
      </c>
      <c r="E82" s="741">
        <v>4</v>
      </c>
      <c r="F82" s="772">
        <f t="shared" si="3"/>
        <v>30.479999999999997</v>
      </c>
      <c r="G82" s="65"/>
    </row>
    <row r="83" spans="1:13" ht="17.100000000000001" customHeight="1">
      <c r="A83" s="734" t="s">
        <v>317</v>
      </c>
      <c r="B83" s="741">
        <v>8.67</v>
      </c>
      <c r="C83" s="741">
        <v>2</v>
      </c>
      <c r="D83" s="741">
        <v>3.3</v>
      </c>
      <c r="E83" s="741">
        <v>1.62</v>
      </c>
      <c r="F83" s="772">
        <f t="shared" si="3"/>
        <v>15.59</v>
      </c>
      <c r="G83" s="65"/>
    </row>
    <row r="84" spans="1:13" ht="17.100000000000001" customHeight="1" thickBot="1">
      <c r="A84" s="40" t="s">
        <v>339</v>
      </c>
      <c r="B84" s="773">
        <f>SUM(B78:B83)</f>
        <v>199.16999999999996</v>
      </c>
      <c r="C84" s="773">
        <f>SUM(C78:C83)</f>
        <v>23</v>
      </c>
      <c r="D84" s="773">
        <f>SUM(D78:D83)</f>
        <v>44.26</v>
      </c>
      <c r="E84" s="773">
        <f>SUM(E78:E83)</f>
        <v>36.699999999999996</v>
      </c>
      <c r="F84" s="774">
        <f>SUM(F78:F83)</f>
        <v>303.13</v>
      </c>
      <c r="G84" s="65"/>
    </row>
    <row r="85" spans="1:13" ht="17.100000000000001" customHeight="1" thickBot="1">
      <c r="A85" s="726"/>
      <c r="B85" s="35"/>
      <c r="C85" s="35"/>
      <c r="D85" s="35"/>
      <c r="E85" s="35"/>
      <c r="F85" s="35"/>
      <c r="G85" s="84"/>
      <c r="H85" s="84"/>
      <c r="I85" s="84"/>
      <c r="J85" s="84"/>
      <c r="K85" s="84"/>
      <c r="L85" s="84"/>
      <c r="M85" s="84"/>
    </row>
    <row r="86" spans="1:13" ht="17.100000000000001" customHeight="1">
      <c r="A86" s="943" t="s">
        <v>918</v>
      </c>
      <c r="B86" s="919" t="s">
        <v>781</v>
      </c>
      <c r="C86" s="919"/>
      <c r="D86" s="919"/>
      <c r="E86" s="919"/>
      <c r="F86" s="920"/>
    </row>
    <row r="87" spans="1:13" ht="17.100000000000001" customHeight="1">
      <c r="A87" s="944"/>
      <c r="B87" s="729" t="s">
        <v>555</v>
      </c>
      <c r="C87" s="729" t="s">
        <v>555</v>
      </c>
      <c r="D87" s="729" t="s">
        <v>475</v>
      </c>
      <c r="E87" s="923" t="s">
        <v>341</v>
      </c>
      <c r="F87" s="925" t="s">
        <v>339</v>
      </c>
    </row>
    <row r="88" spans="1:13" ht="29.25" customHeight="1" thickBot="1">
      <c r="A88" s="945"/>
      <c r="B88" s="730" t="s">
        <v>337</v>
      </c>
      <c r="C88" s="730" t="s">
        <v>338</v>
      </c>
      <c r="D88" s="730" t="s">
        <v>337</v>
      </c>
      <c r="E88" s="924"/>
      <c r="F88" s="926"/>
    </row>
    <row r="89" spans="1:13" ht="17.100000000000001" customHeight="1">
      <c r="A89" s="3" t="s">
        <v>312</v>
      </c>
      <c r="B89" s="770">
        <v>45.08</v>
      </c>
      <c r="C89" s="738">
        <v>4.33</v>
      </c>
      <c r="D89" s="738">
        <v>11.46</v>
      </c>
      <c r="E89" s="738">
        <v>7.27</v>
      </c>
      <c r="F89" s="771">
        <f t="shared" ref="F89:F94" si="4">SUM(B89:E89)</f>
        <v>68.14</v>
      </c>
      <c r="G89" s="65"/>
    </row>
    <row r="90" spans="1:13" ht="17.100000000000001" customHeight="1">
      <c r="A90" s="734" t="s">
        <v>313</v>
      </c>
      <c r="B90" s="741">
        <v>49.57</v>
      </c>
      <c r="C90" s="741">
        <v>4.28</v>
      </c>
      <c r="D90" s="741">
        <v>9.2899999999999991</v>
      </c>
      <c r="E90" s="741">
        <v>6.41</v>
      </c>
      <c r="F90" s="772">
        <f t="shared" si="4"/>
        <v>69.55</v>
      </c>
      <c r="G90" s="65"/>
    </row>
    <row r="91" spans="1:13" ht="17.100000000000001" customHeight="1">
      <c r="A91" s="734" t="s">
        <v>314</v>
      </c>
      <c r="B91" s="741">
        <v>42.52</v>
      </c>
      <c r="C91" s="741">
        <v>5.3</v>
      </c>
      <c r="D91" s="741">
        <v>7.3</v>
      </c>
      <c r="E91" s="741">
        <v>7.92</v>
      </c>
      <c r="F91" s="772">
        <f t="shared" si="4"/>
        <v>63.04</v>
      </c>
      <c r="G91" s="65"/>
    </row>
    <row r="92" spans="1:13" ht="17.100000000000001" customHeight="1">
      <c r="A92" s="734" t="s">
        <v>315</v>
      </c>
      <c r="B92" s="741">
        <v>35.75</v>
      </c>
      <c r="C92" s="741">
        <v>3.62</v>
      </c>
      <c r="D92" s="741">
        <v>7.71</v>
      </c>
      <c r="E92" s="741">
        <v>8.16</v>
      </c>
      <c r="F92" s="772">
        <f t="shared" si="4"/>
        <v>55.239999999999995</v>
      </c>
      <c r="G92" s="65"/>
    </row>
    <row r="93" spans="1:13" ht="17.100000000000001" customHeight="1">
      <c r="A93" s="734" t="s">
        <v>340</v>
      </c>
      <c r="B93" s="741">
        <v>16.97</v>
      </c>
      <c r="C93" s="741">
        <v>3.56</v>
      </c>
      <c r="D93" s="741">
        <v>4.0599999999999996</v>
      </c>
      <c r="E93" s="741">
        <v>4.33</v>
      </c>
      <c r="F93" s="772">
        <f t="shared" si="4"/>
        <v>28.919999999999995</v>
      </c>
      <c r="G93" s="65"/>
    </row>
    <row r="94" spans="1:13" ht="17.100000000000001" customHeight="1">
      <c r="A94" s="734" t="s">
        <v>317</v>
      </c>
      <c r="B94" s="741">
        <v>9.85</v>
      </c>
      <c r="C94" s="741">
        <v>2</v>
      </c>
      <c r="D94" s="741">
        <v>2.52</v>
      </c>
      <c r="E94" s="741">
        <v>1.62</v>
      </c>
      <c r="F94" s="775">
        <f t="shared" si="4"/>
        <v>15.989999999999998</v>
      </c>
      <c r="G94" s="65"/>
    </row>
    <row r="95" spans="1:13" ht="17.100000000000001" customHeight="1" thickBot="1">
      <c r="A95" s="40" t="s">
        <v>339</v>
      </c>
      <c r="B95" s="773">
        <f>SUM(B89:B94)</f>
        <v>199.74</v>
      </c>
      <c r="C95" s="773">
        <f t="shared" ref="C95:F95" si="5">SUM(C89:C94)</f>
        <v>23.09</v>
      </c>
      <c r="D95" s="773">
        <f t="shared" si="5"/>
        <v>42.34</v>
      </c>
      <c r="E95" s="773">
        <f t="shared" si="5"/>
        <v>35.71</v>
      </c>
      <c r="F95" s="773">
        <f t="shared" si="5"/>
        <v>300.88</v>
      </c>
      <c r="G95" s="65"/>
    </row>
    <row r="96" spans="1:13" ht="17.100000000000001" customHeight="1" thickBot="1">
      <c r="A96" s="726"/>
      <c r="B96" s="35"/>
      <c r="C96" s="35"/>
      <c r="D96" s="35"/>
      <c r="E96" s="35"/>
      <c r="F96" s="35"/>
      <c r="G96" s="84"/>
      <c r="H96" s="84"/>
      <c r="I96" s="84"/>
      <c r="J96" s="84"/>
      <c r="K96" s="84"/>
      <c r="L96" s="84"/>
      <c r="M96" s="84"/>
    </row>
    <row r="97" spans="1:13" ht="17.100000000000001" customHeight="1">
      <c r="A97" s="943" t="s">
        <v>917</v>
      </c>
      <c r="B97" s="919" t="s">
        <v>823</v>
      </c>
      <c r="C97" s="919"/>
      <c r="D97" s="919"/>
      <c r="E97" s="919"/>
      <c r="F97" s="920"/>
      <c r="G97" s="84"/>
      <c r="H97" s="84"/>
      <c r="I97" s="84"/>
      <c r="J97" s="84"/>
      <c r="K97" s="84"/>
      <c r="L97" s="84"/>
      <c r="M97" s="84"/>
    </row>
    <row r="98" spans="1:13" ht="17.100000000000001" customHeight="1">
      <c r="A98" s="944"/>
      <c r="B98" s="729" t="s">
        <v>555</v>
      </c>
      <c r="C98" s="729" t="s">
        <v>555</v>
      </c>
      <c r="D98" s="729" t="s">
        <v>475</v>
      </c>
      <c r="E98" s="923" t="s">
        <v>341</v>
      </c>
      <c r="F98" s="925" t="s">
        <v>339</v>
      </c>
      <c r="G98" s="84"/>
      <c r="H98" s="84"/>
      <c r="I98" s="84"/>
      <c r="J98" s="84"/>
      <c r="K98" s="84"/>
      <c r="L98" s="84"/>
      <c r="M98" s="84"/>
    </row>
    <row r="99" spans="1:13" ht="33.75" customHeight="1" thickBot="1">
      <c r="A99" s="945"/>
      <c r="B99" s="730" t="s">
        <v>337</v>
      </c>
      <c r="C99" s="730" t="s">
        <v>338</v>
      </c>
      <c r="D99" s="730" t="s">
        <v>337</v>
      </c>
      <c r="E99" s="924"/>
      <c r="F99" s="926"/>
      <c r="G99" s="84"/>
      <c r="H99" s="84"/>
      <c r="I99" s="84"/>
      <c r="J99" s="84"/>
      <c r="K99" s="84"/>
      <c r="L99" s="84"/>
      <c r="M99" s="84"/>
    </row>
    <row r="100" spans="1:13" ht="17.100000000000001" customHeight="1">
      <c r="A100" s="316" t="s">
        <v>312</v>
      </c>
      <c r="B100" s="776">
        <v>47.74</v>
      </c>
      <c r="C100" s="777">
        <v>4.74</v>
      </c>
      <c r="D100" s="777">
        <v>11.17</v>
      </c>
      <c r="E100" s="777">
        <v>7.98</v>
      </c>
      <c r="F100" s="778">
        <f>SUM(B100:E100)</f>
        <v>71.63000000000001</v>
      </c>
      <c r="G100" s="84"/>
      <c r="H100" s="84"/>
      <c r="I100" s="84"/>
      <c r="J100" s="84"/>
      <c r="K100" s="84"/>
      <c r="L100" s="84"/>
      <c r="M100" s="84"/>
    </row>
    <row r="101" spans="1:13" ht="17.100000000000001" customHeight="1">
      <c r="A101" s="734" t="s">
        <v>313</v>
      </c>
      <c r="B101" s="741">
        <v>53.26</v>
      </c>
      <c r="C101" s="741">
        <v>4.28</v>
      </c>
      <c r="D101" s="741">
        <v>9.73</v>
      </c>
      <c r="E101" s="741">
        <v>6.55</v>
      </c>
      <c r="F101" s="771">
        <f t="shared" ref="F101:F105" si="6">SUM(B101:E101)</f>
        <v>73.819999999999993</v>
      </c>
      <c r="G101" s="84"/>
      <c r="H101" s="84"/>
      <c r="I101" s="84"/>
      <c r="J101" s="84"/>
      <c r="K101" s="84"/>
      <c r="L101" s="84"/>
      <c r="M101" s="84"/>
    </row>
    <row r="102" spans="1:13" ht="17.100000000000001" customHeight="1">
      <c r="A102" s="734" t="s">
        <v>314</v>
      </c>
      <c r="B102" s="741">
        <v>43.02</v>
      </c>
      <c r="C102" s="741">
        <v>5.49</v>
      </c>
      <c r="D102" s="741">
        <v>6.93</v>
      </c>
      <c r="E102" s="741">
        <v>8</v>
      </c>
      <c r="F102" s="771">
        <f t="shared" si="6"/>
        <v>63.440000000000005</v>
      </c>
      <c r="G102" s="84"/>
      <c r="H102" s="84"/>
      <c r="I102" s="84"/>
      <c r="J102" s="84"/>
      <c r="K102" s="84"/>
      <c r="L102" s="84"/>
      <c r="M102" s="84"/>
    </row>
    <row r="103" spans="1:13" ht="17.100000000000001" customHeight="1">
      <c r="A103" s="734" t="s">
        <v>315</v>
      </c>
      <c r="B103" s="741">
        <v>36.53</v>
      </c>
      <c r="C103" s="741">
        <v>3.62</v>
      </c>
      <c r="D103" s="741">
        <v>8</v>
      </c>
      <c r="E103" s="741">
        <v>8</v>
      </c>
      <c r="F103" s="771">
        <f t="shared" si="6"/>
        <v>56.15</v>
      </c>
      <c r="G103" s="84"/>
      <c r="H103" s="84"/>
      <c r="I103" s="84"/>
      <c r="J103" s="84"/>
      <c r="K103" s="84"/>
      <c r="L103" s="84"/>
      <c r="M103" s="84"/>
    </row>
    <row r="104" spans="1:13" ht="17.100000000000001" customHeight="1">
      <c r="A104" s="734" t="s">
        <v>340</v>
      </c>
      <c r="B104" s="741">
        <v>16.3</v>
      </c>
      <c r="C104" s="741">
        <v>3.63</v>
      </c>
      <c r="D104" s="741">
        <v>4.3899999999999997</v>
      </c>
      <c r="E104" s="741">
        <v>3.98</v>
      </c>
      <c r="F104" s="771">
        <f t="shared" si="6"/>
        <v>28.3</v>
      </c>
      <c r="G104" s="84"/>
      <c r="H104" s="84"/>
      <c r="I104" s="84"/>
      <c r="J104" s="84"/>
      <c r="K104" s="84"/>
      <c r="L104" s="84"/>
      <c r="M104" s="84"/>
    </row>
    <row r="105" spans="1:13" ht="17.100000000000001" customHeight="1">
      <c r="A105" s="582" t="s">
        <v>317</v>
      </c>
      <c r="B105" s="744">
        <v>9.89</v>
      </c>
      <c r="C105" s="744">
        <v>2</v>
      </c>
      <c r="D105" s="744">
        <v>2.72</v>
      </c>
      <c r="E105" s="744">
        <v>1.63</v>
      </c>
      <c r="F105" s="779">
        <f t="shared" si="6"/>
        <v>16.240000000000002</v>
      </c>
      <c r="G105" s="84"/>
      <c r="H105" s="84"/>
      <c r="I105" s="84"/>
      <c r="J105" s="84"/>
      <c r="K105" s="84"/>
      <c r="L105" s="84"/>
      <c r="M105" s="84"/>
    </row>
    <row r="106" spans="1:13" s="64" customFormat="1" ht="17.100000000000001" customHeight="1" thickBot="1">
      <c r="A106" s="40" t="s">
        <v>339</v>
      </c>
      <c r="B106" s="773">
        <f>SUM(B100:B105)</f>
        <v>206.74</v>
      </c>
      <c r="C106" s="773">
        <f t="shared" ref="C106:F106" si="7">SUM(C100:C105)</f>
        <v>23.759999999999998</v>
      </c>
      <c r="D106" s="773">
        <f t="shared" si="7"/>
        <v>42.94</v>
      </c>
      <c r="E106" s="773">
        <f t="shared" si="7"/>
        <v>36.14</v>
      </c>
      <c r="F106" s="774">
        <f t="shared" si="7"/>
        <v>309.58</v>
      </c>
      <c r="G106" s="188"/>
      <c r="H106" s="85"/>
      <c r="I106" s="85"/>
      <c r="J106" s="85"/>
      <c r="K106" s="85"/>
      <c r="L106" s="85"/>
      <c r="M106" s="85"/>
    </row>
    <row r="107" spans="1:13" ht="17.100000000000001" customHeight="1" thickBot="1">
      <c r="A107" s="726"/>
      <c r="B107" s="35"/>
      <c r="C107" s="35"/>
      <c r="D107" s="35"/>
      <c r="E107" s="35"/>
      <c r="F107" s="35"/>
      <c r="G107" s="84"/>
      <c r="H107" s="84"/>
      <c r="I107" s="84"/>
      <c r="J107" s="84"/>
      <c r="K107" s="84"/>
      <c r="L107" s="84"/>
      <c r="M107" s="84"/>
    </row>
    <row r="108" spans="1:13" ht="23.25" customHeight="1">
      <c r="A108" s="943" t="s">
        <v>744</v>
      </c>
      <c r="B108" s="929" t="s">
        <v>751</v>
      </c>
      <c r="C108" s="932"/>
      <c r="D108" s="918"/>
      <c r="E108" s="919" t="s">
        <v>781</v>
      </c>
      <c r="F108" s="919"/>
      <c r="G108" s="919"/>
      <c r="H108" s="918" t="s">
        <v>823</v>
      </c>
      <c r="I108" s="919"/>
      <c r="J108" s="920"/>
    </row>
    <row r="109" spans="1:13" ht="12.75" customHeight="1">
      <c r="A109" s="944"/>
      <c r="B109" s="933" t="s">
        <v>556</v>
      </c>
      <c r="C109" s="933" t="s">
        <v>342</v>
      </c>
      <c r="D109" s="933" t="s">
        <v>341</v>
      </c>
      <c r="E109" s="923" t="s">
        <v>556</v>
      </c>
      <c r="F109" s="923" t="s">
        <v>342</v>
      </c>
      <c r="G109" s="923" t="s">
        <v>341</v>
      </c>
      <c r="H109" s="921" t="s">
        <v>556</v>
      </c>
      <c r="I109" s="923" t="s">
        <v>342</v>
      </c>
      <c r="J109" s="925" t="s">
        <v>341</v>
      </c>
    </row>
    <row r="110" spans="1:13" ht="35.25" customHeight="1" thickBot="1">
      <c r="A110" s="945"/>
      <c r="B110" s="934"/>
      <c r="C110" s="934"/>
      <c r="D110" s="934"/>
      <c r="E110" s="924"/>
      <c r="F110" s="924"/>
      <c r="G110" s="928"/>
      <c r="H110" s="922"/>
      <c r="I110" s="924"/>
      <c r="J110" s="926"/>
    </row>
    <row r="111" spans="1:13" ht="17.100000000000001" customHeight="1">
      <c r="A111" s="737" t="s">
        <v>745</v>
      </c>
      <c r="B111" s="293">
        <v>62.65</v>
      </c>
      <c r="C111" s="293">
        <v>22.98</v>
      </c>
      <c r="D111" s="293">
        <v>18.11</v>
      </c>
      <c r="E111" s="293">
        <v>65.319999999999993</v>
      </c>
      <c r="F111" s="293">
        <v>22.24</v>
      </c>
      <c r="G111" s="293">
        <v>18</v>
      </c>
      <c r="H111" s="764">
        <v>69.77</v>
      </c>
      <c r="I111" s="293">
        <v>21.81</v>
      </c>
      <c r="J111" s="765">
        <v>18.23</v>
      </c>
    </row>
    <row r="112" spans="1:13" ht="17.100000000000001" customHeight="1">
      <c r="A112" s="734" t="s">
        <v>308</v>
      </c>
      <c r="B112" s="545">
        <v>14.87</v>
      </c>
      <c r="C112" s="545">
        <v>5.04</v>
      </c>
      <c r="D112" s="545">
        <v>1.2</v>
      </c>
      <c r="E112" s="545">
        <v>15.09</v>
      </c>
      <c r="F112" s="545">
        <v>4.93</v>
      </c>
      <c r="G112" s="545">
        <v>1.1599999999999999</v>
      </c>
      <c r="H112" s="780">
        <v>15.54</v>
      </c>
      <c r="I112" s="545">
        <v>4.6500000000000004</v>
      </c>
      <c r="J112" s="781">
        <v>1.03</v>
      </c>
    </row>
    <row r="113" spans="1:11" ht="17.100000000000001" customHeight="1">
      <c r="A113" s="734" t="s">
        <v>309</v>
      </c>
      <c r="B113" s="545">
        <v>9.1</v>
      </c>
      <c r="C113" s="545">
        <v>2.39</v>
      </c>
      <c r="D113" s="545">
        <v>2</v>
      </c>
      <c r="E113" s="545">
        <v>10.9</v>
      </c>
      <c r="F113" s="545">
        <v>2.6</v>
      </c>
      <c r="G113" s="545">
        <v>2</v>
      </c>
      <c r="H113" s="780">
        <v>10.14</v>
      </c>
      <c r="I113" s="545">
        <v>2.52</v>
      </c>
      <c r="J113" s="781">
        <v>2.1</v>
      </c>
    </row>
    <row r="114" spans="1:11" ht="17.100000000000001" customHeight="1" thickBot="1">
      <c r="A114" s="40" t="s">
        <v>339</v>
      </c>
      <c r="B114" s="782">
        <f>SUM(B111:B113)</f>
        <v>86.61999999999999</v>
      </c>
      <c r="C114" s="782">
        <f>SUM(C111:C113)</f>
        <v>30.41</v>
      </c>
      <c r="D114" s="782">
        <f>SUM(D111:D113)</f>
        <v>21.31</v>
      </c>
      <c r="E114" s="782">
        <f>SUM(E111:E113)</f>
        <v>91.31</v>
      </c>
      <c r="F114" s="782">
        <f t="shared" ref="F114:G114" si="8">SUM(F111:F113)</f>
        <v>29.77</v>
      </c>
      <c r="G114" s="782">
        <f t="shared" si="8"/>
        <v>21.16</v>
      </c>
      <c r="H114" s="783">
        <f>SUM(H111:H113)</f>
        <v>95.45</v>
      </c>
      <c r="I114" s="783">
        <f t="shared" ref="I114:J114" si="9">SUM(I111:I113)</f>
        <v>28.98</v>
      </c>
      <c r="J114" s="784">
        <f t="shared" si="9"/>
        <v>21.360000000000003</v>
      </c>
    </row>
    <row r="115" spans="1:11" ht="17.100000000000001" customHeight="1" thickBot="1"/>
    <row r="116" spans="1:11" ht="22.5" customHeight="1">
      <c r="A116" s="855" t="s">
        <v>916</v>
      </c>
      <c r="B116" s="929" t="s">
        <v>751</v>
      </c>
      <c r="C116" s="918"/>
      <c r="D116" s="919" t="s">
        <v>781</v>
      </c>
      <c r="E116" s="919"/>
      <c r="F116" s="918" t="s">
        <v>823</v>
      </c>
      <c r="G116" s="920"/>
    </row>
    <row r="117" spans="1:11" ht="36.75" customHeight="1" thickBot="1">
      <c r="A117" s="856"/>
      <c r="B117" s="730" t="s">
        <v>556</v>
      </c>
      <c r="C117" s="732" t="s">
        <v>342</v>
      </c>
      <c r="D117" s="730" t="s">
        <v>556</v>
      </c>
      <c r="E117" s="732" t="s">
        <v>342</v>
      </c>
      <c r="F117" s="728" t="s">
        <v>556</v>
      </c>
      <c r="G117" s="731" t="s">
        <v>342</v>
      </c>
    </row>
    <row r="118" spans="1:11" ht="17.100000000000001" customHeight="1" thickBot="1">
      <c r="A118" s="200" t="s">
        <v>343</v>
      </c>
      <c r="B118" s="785">
        <v>6</v>
      </c>
      <c r="C118" s="785">
        <v>5.0199999999999996</v>
      </c>
      <c r="D118" s="785">
        <v>6</v>
      </c>
      <c r="E118" s="785">
        <v>3.44</v>
      </c>
      <c r="F118" s="786">
        <v>6.17</v>
      </c>
      <c r="G118" s="787">
        <v>3.29</v>
      </c>
    </row>
    <row r="120" spans="1:11" ht="17.100000000000001" customHeight="1">
      <c r="A120" s="64" t="s">
        <v>344</v>
      </c>
      <c r="B120" s="111"/>
      <c r="C120" s="111"/>
      <c r="D120" s="111"/>
    </row>
    <row r="121" spans="1:11" ht="17.100000000000001" customHeight="1" thickBot="1">
      <c r="A121" s="36"/>
      <c r="B121" s="37"/>
      <c r="C121" s="86"/>
      <c r="D121" s="38"/>
      <c r="E121" s="111"/>
      <c r="F121" s="111"/>
      <c r="G121" s="111"/>
      <c r="H121" s="111"/>
      <c r="I121" s="111"/>
      <c r="J121" s="111"/>
    </row>
    <row r="122" spans="1:11" ht="17.100000000000001" customHeight="1">
      <c r="A122" s="855" t="s">
        <v>345</v>
      </c>
      <c r="B122" s="946" t="s">
        <v>346</v>
      </c>
      <c r="C122" s="946"/>
      <c r="D122" s="946"/>
      <c r="E122" s="946" t="s">
        <v>347</v>
      </c>
      <c r="F122" s="946"/>
      <c r="G122" s="946"/>
      <c r="H122" s="946" t="s">
        <v>348</v>
      </c>
      <c r="I122" s="946"/>
      <c r="J122" s="950"/>
    </row>
    <row r="123" spans="1:11" ht="17.100000000000001" customHeight="1" thickBot="1">
      <c r="A123" s="856"/>
      <c r="B123" s="809">
        <v>2020</v>
      </c>
      <c r="C123" s="809">
        <v>2021</v>
      </c>
      <c r="D123" s="809">
        <v>2022</v>
      </c>
      <c r="E123" s="810">
        <v>2020</v>
      </c>
      <c r="F123" s="810">
        <v>2021</v>
      </c>
      <c r="G123" s="810">
        <v>2022</v>
      </c>
      <c r="H123" s="809">
        <v>2020</v>
      </c>
      <c r="I123" s="809">
        <v>2021</v>
      </c>
      <c r="J123" s="811">
        <v>2022</v>
      </c>
    </row>
    <row r="124" spans="1:11" ht="17.100000000000001" customHeight="1">
      <c r="A124" s="3" t="s">
        <v>349</v>
      </c>
      <c r="B124" s="219">
        <v>4273</v>
      </c>
      <c r="C124" s="219">
        <v>2138</v>
      </c>
      <c r="D124" s="219">
        <v>7873</v>
      </c>
      <c r="E124" s="788">
        <f>19466+625</f>
        <v>20091</v>
      </c>
      <c r="F124" s="788">
        <f>43455+274</f>
        <v>43729</v>
      </c>
      <c r="G124" s="788">
        <v>80889</v>
      </c>
      <c r="H124" s="789">
        <v>206056</v>
      </c>
      <c r="I124" s="789">
        <v>146117</v>
      </c>
      <c r="J124" s="790">
        <v>342300</v>
      </c>
      <c r="K124" s="65"/>
    </row>
    <row r="125" spans="1:11" ht="17.100000000000001" customHeight="1">
      <c r="A125" s="734" t="s">
        <v>350</v>
      </c>
      <c r="B125" s="608">
        <v>27.73</v>
      </c>
      <c r="C125" s="608">
        <v>33.65</v>
      </c>
      <c r="D125" s="608">
        <v>33.799999999999997</v>
      </c>
      <c r="E125" s="791">
        <v>173.5</v>
      </c>
      <c r="F125" s="791">
        <v>145.78</v>
      </c>
      <c r="G125" s="791">
        <v>212.3</v>
      </c>
      <c r="H125" s="792">
        <v>123.2</v>
      </c>
      <c r="I125" s="792">
        <v>130.18</v>
      </c>
      <c r="J125" s="793">
        <v>144.93</v>
      </c>
      <c r="K125" s="65"/>
    </row>
    <row r="126" spans="1:11" ht="17.100000000000001" customHeight="1" thickBot="1">
      <c r="A126" s="735" t="s">
        <v>351</v>
      </c>
      <c r="B126" s="539">
        <v>118505</v>
      </c>
      <c r="C126" s="539">
        <v>71955</v>
      </c>
      <c r="D126" s="539">
        <v>266085</v>
      </c>
      <c r="E126" s="794">
        <v>3526107.66</v>
      </c>
      <c r="F126" s="794">
        <v>3829657</v>
      </c>
      <c r="G126" s="794">
        <v>17172745.719999999</v>
      </c>
      <c r="H126" s="795">
        <v>25385705</v>
      </c>
      <c r="I126" s="795">
        <v>19021745</v>
      </c>
      <c r="J126" s="796">
        <v>49610651</v>
      </c>
      <c r="K126" s="65"/>
    </row>
    <row r="127" spans="1:11" ht="17.100000000000001" customHeight="1">
      <c r="A127" s="831" t="s">
        <v>659</v>
      </c>
      <c r="B127" s="831"/>
      <c r="C127" s="831"/>
      <c r="D127" s="831"/>
      <c r="E127" s="831"/>
      <c r="F127" s="831"/>
      <c r="G127" s="831"/>
      <c r="H127" s="831"/>
      <c r="I127" s="831"/>
      <c r="J127" s="111"/>
    </row>
    <row r="129" spans="1:14" ht="17.100000000000001" customHeight="1" thickBot="1">
      <c r="A129" s="951" t="s">
        <v>352</v>
      </c>
      <c r="B129" s="951"/>
      <c r="C129" s="951"/>
      <c r="D129" s="951"/>
      <c r="E129" s="951"/>
      <c r="F129" s="111"/>
      <c r="G129" s="111"/>
      <c r="H129" s="111"/>
      <c r="I129" s="111"/>
      <c r="J129" s="111"/>
    </row>
    <row r="130" spans="1:14" ht="17.100000000000001" customHeight="1">
      <c r="A130" s="935" t="s">
        <v>353</v>
      </c>
      <c r="B130" s="953">
        <v>2020</v>
      </c>
      <c r="C130" s="954"/>
      <c r="D130" s="955"/>
      <c r="E130" s="953">
        <v>2021</v>
      </c>
      <c r="F130" s="954"/>
      <c r="G130" s="955"/>
      <c r="H130" s="954">
        <v>2022</v>
      </c>
      <c r="I130" s="954"/>
      <c r="J130" s="956"/>
    </row>
    <row r="131" spans="1:14" ht="17.100000000000001" customHeight="1" thickBot="1">
      <c r="A131" s="952"/>
      <c r="B131" s="251" t="s">
        <v>354</v>
      </c>
      <c r="C131" s="251" t="s">
        <v>355</v>
      </c>
      <c r="D131" s="251" t="s">
        <v>356</v>
      </c>
      <c r="E131" s="251" t="s">
        <v>354</v>
      </c>
      <c r="F131" s="251" t="s">
        <v>355</v>
      </c>
      <c r="G131" s="251" t="s">
        <v>356</v>
      </c>
      <c r="H131" s="317" t="s">
        <v>354</v>
      </c>
      <c r="I131" s="251" t="s">
        <v>355</v>
      </c>
      <c r="J131" s="252" t="s">
        <v>356</v>
      </c>
    </row>
    <row r="132" spans="1:14" ht="17.100000000000001" customHeight="1">
      <c r="A132" s="3" t="s">
        <v>703</v>
      </c>
      <c r="B132" s="797">
        <v>72.599999999999994</v>
      </c>
      <c r="C132" s="797">
        <v>1233.597</v>
      </c>
      <c r="D132" s="797">
        <v>1156.6759999999999</v>
      </c>
      <c r="E132" s="797">
        <v>109</v>
      </c>
      <c r="F132" s="797">
        <v>1464.934</v>
      </c>
      <c r="G132" s="797">
        <v>1367.4179999999999</v>
      </c>
      <c r="H132" s="798">
        <f>309.4+10</f>
        <v>319.39999999999998</v>
      </c>
      <c r="I132" s="797">
        <v>1348.32</v>
      </c>
      <c r="J132" s="799">
        <v>1032.83</v>
      </c>
      <c r="K132" s="124"/>
      <c r="L132" s="51"/>
      <c r="M132" s="124"/>
    </row>
    <row r="133" spans="1:14" ht="17.100000000000001" customHeight="1">
      <c r="A133" s="734" t="s">
        <v>704</v>
      </c>
      <c r="B133" s="800">
        <v>220.58500000000001</v>
      </c>
      <c r="C133" s="800">
        <v>647.35500000000002</v>
      </c>
      <c r="D133" s="800">
        <v>462.084</v>
      </c>
      <c r="E133" s="800">
        <v>200.78899999999999</v>
      </c>
      <c r="F133" s="800">
        <v>709.32299999999998</v>
      </c>
      <c r="G133" s="800">
        <v>511.72500000000002</v>
      </c>
      <c r="H133" s="801">
        <f>194.24+26.28</f>
        <v>220.52</v>
      </c>
      <c r="I133" s="800">
        <v>775.58</v>
      </c>
      <c r="J133" s="802">
        <v>556.87</v>
      </c>
      <c r="K133" s="124"/>
      <c r="L133" s="124"/>
      <c r="M133" s="124"/>
    </row>
    <row r="134" spans="1:14" ht="17.100000000000001" customHeight="1">
      <c r="A134" s="734" t="s">
        <v>705</v>
      </c>
      <c r="B134" s="800">
        <v>5.36</v>
      </c>
      <c r="C134" s="800">
        <v>59.316000000000003</v>
      </c>
      <c r="D134" s="800">
        <v>53.655999999999999</v>
      </c>
      <c r="E134" s="800">
        <v>0</v>
      </c>
      <c r="F134" s="800">
        <v>59.447000000000003</v>
      </c>
      <c r="G134" s="800">
        <v>59.256</v>
      </c>
      <c r="H134" s="801">
        <v>0</v>
      </c>
      <c r="I134" s="800">
        <v>54.1</v>
      </c>
      <c r="J134" s="802">
        <v>53.73</v>
      </c>
      <c r="K134" s="124"/>
      <c r="L134" s="124"/>
      <c r="M134" s="124"/>
    </row>
    <row r="135" spans="1:14" ht="17.100000000000001" customHeight="1">
      <c r="A135" s="734" t="s">
        <v>706</v>
      </c>
      <c r="B135" s="800">
        <v>52.64</v>
      </c>
      <c r="C135" s="800">
        <v>135.22200000000001</v>
      </c>
      <c r="D135" s="800">
        <v>90</v>
      </c>
      <c r="E135" s="800">
        <v>28.599</v>
      </c>
      <c r="F135" s="800">
        <v>32.723999999999997</v>
      </c>
      <c r="G135" s="800">
        <v>32</v>
      </c>
      <c r="H135" s="801">
        <f>1+49.82</f>
        <v>50.82</v>
      </c>
      <c r="I135" s="800">
        <v>135.06</v>
      </c>
      <c r="J135" s="802">
        <v>83.9</v>
      </c>
      <c r="K135" s="124"/>
      <c r="L135" s="124"/>
      <c r="M135" s="124"/>
    </row>
    <row r="136" spans="1:14" ht="17.100000000000001" customHeight="1">
      <c r="A136" s="734" t="s">
        <v>357</v>
      </c>
      <c r="B136" s="800">
        <v>1155.6099999999999</v>
      </c>
      <c r="C136" s="800">
        <v>7201.4970000000003</v>
      </c>
      <c r="D136" s="800">
        <v>6057.2129999999997</v>
      </c>
      <c r="E136" s="800">
        <v>1386.664</v>
      </c>
      <c r="F136" s="800">
        <v>7347.8459999999995</v>
      </c>
      <c r="G136" s="803" t="s">
        <v>818</v>
      </c>
      <c r="H136" s="801">
        <f>2242.71+30.8</f>
        <v>2273.5100000000002</v>
      </c>
      <c r="I136" s="800">
        <f>8308.34+16.9</f>
        <v>8325.24</v>
      </c>
      <c r="J136" s="804">
        <v>6055.55</v>
      </c>
      <c r="K136" s="189"/>
      <c r="L136" s="190"/>
      <c r="M136" s="190"/>
      <c r="N136" s="63"/>
    </row>
    <row r="137" spans="1:14" ht="17.100000000000001" customHeight="1">
      <c r="A137" s="734" t="s">
        <v>707</v>
      </c>
      <c r="B137" s="800">
        <v>0</v>
      </c>
      <c r="C137" s="800">
        <v>31.058</v>
      </c>
      <c r="D137" s="800">
        <v>21.36</v>
      </c>
      <c r="E137" s="800">
        <v>0</v>
      </c>
      <c r="F137" s="800">
        <v>28.777000000000001</v>
      </c>
      <c r="G137" s="800">
        <v>28.3</v>
      </c>
      <c r="H137" s="801">
        <v>0</v>
      </c>
      <c r="I137" s="800">
        <v>67.05</v>
      </c>
      <c r="J137" s="802">
        <v>66.86</v>
      </c>
      <c r="K137" s="124"/>
      <c r="L137" s="124"/>
      <c r="M137" s="124"/>
    </row>
    <row r="138" spans="1:14" ht="17.100000000000001" customHeight="1">
      <c r="A138" s="734" t="s">
        <v>708</v>
      </c>
      <c r="B138" s="800">
        <v>29.445</v>
      </c>
      <c r="C138" s="800">
        <v>541.86500000000001</v>
      </c>
      <c r="D138" s="800">
        <v>511.94</v>
      </c>
      <c r="E138" s="800">
        <v>11.127000000000001</v>
      </c>
      <c r="F138" s="800">
        <v>620.55499999999995</v>
      </c>
      <c r="G138" s="800">
        <v>608.76400000000001</v>
      </c>
      <c r="H138" s="801">
        <f>12.12+2.5</f>
        <v>14.62</v>
      </c>
      <c r="I138" s="800">
        <v>580.64</v>
      </c>
      <c r="J138" s="802">
        <v>565.70000000000005</v>
      </c>
      <c r="K138" s="124"/>
      <c r="L138" s="124"/>
      <c r="M138" s="124"/>
    </row>
    <row r="139" spans="1:14" ht="17.100000000000001" customHeight="1">
      <c r="A139" s="734" t="s">
        <v>709</v>
      </c>
      <c r="B139" s="800">
        <v>2.4900000000000002</v>
      </c>
      <c r="C139" s="800">
        <v>2.4900000000000002</v>
      </c>
      <c r="D139" s="800">
        <v>0</v>
      </c>
      <c r="E139" s="800">
        <v>0</v>
      </c>
      <c r="F139" s="800">
        <v>3.22</v>
      </c>
      <c r="G139" s="800">
        <v>3.2</v>
      </c>
      <c r="H139" s="801">
        <v>0</v>
      </c>
      <c r="I139" s="800">
        <v>0.42</v>
      </c>
      <c r="J139" s="802">
        <v>0.42</v>
      </c>
      <c r="K139" s="124"/>
      <c r="L139" s="124"/>
      <c r="M139" s="124"/>
    </row>
    <row r="140" spans="1:14" ht="17.100000000000001" customHeight="1">
      <c r="A140" s="734" t="s">
        <v>710</v>
      </c>
      <c r="B140" s="800">
        <v>0</v>
      </c>
      <c r="C140" s="800">
        <v>19.87</v>
      </c>
      <c r="D140" s="800">
        <v>19</v>
      </c>
      <c r="E140" s="800">
        <v>0</v>
      </c>
      <c r="F140" s="800">
        <v>1.2929999999999999</v>
      </c>
      <c r="G140" s="800">
        <v>1.5</v>
      </c>
      <c r="H140" s="801">
        <v>11.07</v>
      </c>
      <c r="I140" s="800">
        <v>45.04</v>
      </c>
      <c r="J140" s="802">
        <v>33.97</v>
      </c>
      <c r="K140" s="124"/>
      <c r="L140" s="124"/>
      <c r="M140" s="124"/>
    </row>
    <row r="141" spans="1:14" ht="17.100000000000001" customHeight="1">
      <c r="A141" s="734" t="s">
        <v>640</v>
      </c>
      <c r="B141" s="800">
        <v>0</v>
      </c>
      <c r="C141" s="800">
        <v>22.524000000000001</v>
      </c>
      <c r="D141" s="800">
        <v>22.524000000000001</v>
      </c>
      <c r="E141" s="800">
        <v>0</v>
      </c>
      <c r="F141" s="800">
        <v>22.524000000000001</v>
      </c>
      <c r="G141" s="800">
        <v>22.524000000000001</v>
      </c>
      <c r="H141" s="801">
        <v>0</v>
      </c>
      <c r="I141" s="800">
        <v>38.56</v>
      </c>
      <c r="J141" s="802">
        <v>38.56</v>
      </c>
      <c r="K141" s="124"/>
      <c r="L141" s="124"/>
      <c r="M141" s="124"/>
    </row>
    <row r="142" spans="1:14" ht="17.100000000000001" customHeight="1">
      <c r="A142" s="734" t="s">
        <v>711</v>
      </c>
      <c r="B142" s="800">
        <v>1323.83</v>
      </c>
      <c r="C142" s="800">
        <v>3490.4259999999999</v>
      </c>
      <c r="D142" s="800">
        <v>2303.96</v>
      </c>
      <c r="E142" s="800">
        <v>1218.174</v>
      </c>
      <c r="F142" s="800">
        <v>3394.3850000000002</v>
      </c>
      <c r="G142" s="803" t="s">
        <v>819</v>
      </c>
      <c r="H142" s="801">
        <f>1914.54+210.37</f>
        <v>2124.91</v>
      </c>
      <c r="I142" s="800">
        <f>3298.78+71.64</f>
        <v>3370.42</v>
      </c>
      <c r="J142" s="804">
        <v>1294.26</v>
      </c>
      <c r="K142" s="189"/>
      <c r="L142" s="190"/>
      <c r="M142" s="190"/>
      <c r="N142" s="63"/>
    </row>
    <row r="143" spans="1:14" ht="17.100000000000001" customHeight="1">
      <c r="A143" s="152" t="s">
        <v>820</v>
      </c>
      <c r="B143" s="803">
        <v>5.24</v>
      </c>
      <c r="C143" s="803">
        <v>73.114999999999995</v>
      </c>
      <c r="D143" s="803">
        <v>67</v>
      </c>
      <c r="E143" s="803">
        <v>5</v>
      </c>
      <c r="F143" s="803">
        <v>145.25899999999999</v>
      </c>
      <c r="G143" s="803">
        <v>140.1</v>
      </c>
      <c r="H143" s="805">
        <v>13.05</v>
      </c>
      <c r="I143" s="803">
        <v>162.78</v>
      </c>
      <c r="J143" s="804">
        <v>149.63</v>
      </c>
      <c r="K143" s="124"/>
      <c r="L143" s="124"/>
      <c r="M143" s="124"/>
    </row>
    <row r="144" spans="1:14" ht="17.100000000000001" customHeight="1">
      <c r="A144" s="152" t="s">
        <v>821</v>
      </c>
      <c r="B144" s="803"/>
      <c r="C144" s="803"/>
      <c r="D144" s="803"/>
      <c r="E144" s="803">
        <v>0</v>
      </c>
      <c r="F144" s="803">
        <v>4.2350000000000003</v>
      </c>
      <c r="G144" s="803">
        <v>4.2</v>
      </c>
      <c r="H144" s="805">
        <v>0</v>
      </c>
      <c r="I144" s="803">
        <v>0</v>
      </c>
      <c r="J144" s="804">
        <v>0</v>
      </c>
      <c r="K144" s="124"/>
      <c r="L144" s="124"/>
      <c r="M144" s="124"/>
    </row>
    <row r="145" spans="1:13" ht="17.100000000000001" customHeight="1" thickBot="1">
      <c r="A145" s="735" t="s">
        <v>358</v>
      </c>
      <c r="B145" s="806">
        <v>39289.07</v>
      </c>
      <c r="C145" s="806">
        <v>48488.51</v>
      </c>
      <c r="D145" s="806" t="s">
        <v>779</v>
      </c>
      <c r="E145" s="806">
        <v>30236.23</v>
      </c>
      <c r="F145" s="806">
        <v>47927.81</v>
      </c>
      <c r="G145" s="806" t="s">
        <v>822</v>
      </c>
      <c r="H145" s="807">
        <v>67498.34</v>
      </c>
      <c r="I145" s="806">
        <v>71595.13</v>
      </c>
      <c r="J145" s="808">
        <v>4096.79</v>
      </c>
    </row>
    <row r="146" spans="1:13" ht="17.100000000000001" customHeight="1">
      <c r="A146" s="111" t="s">
        <v>746</v>
      </c>
      <c r="B146" s="111"/>
      <c r="C146" s="111"/>
      <c r="D146" s="111"/>
      <c r="E146" s="111"/>
      <c r="F146" s="111"/>
      <c r="G146" s="114"/>
      <c r="H146" s="115"/>
      <c r="I146" s="115"/>
      <c r="J146" s="116"/>
      <c r="K146" s="63"/>
      <c r="L146" s="63"/>
    </row>
    <row r="147" spans="1:13" ht="17.100000000000001" customHeight="1">
      <c r="A147" s="191" t="s">
        <v>780</v>
      </c>
      <c r="B147" s="191"/>
      <c r="C147" s="191"/>
      <c r="D147" s="111"/>
      <c r="E147" s="111"/>
      <c r="F147" s="111"/>
      <c r="G147" s="111"/>
      <c r="H147" s="111"/>
      <c r="K147" s="63"/>
      <c r="L147" s="63"/>
    </row>
    <row r="148" spans="1:13" ht="17.100000000000001" customHeight="1" thickBot="1">
      <c r="A148" s="114"/>
      <c r="B148" s="114"/>
      <c r="C148" s="114"/>
      <c r="D148" s="111"/>
      <c r="E148" s="111"/>
      <c r="F148" s="111"/>
      <c r="G148" s="111"/>
      <c r="H148" s="111"/>
      <c r="K148" s="63"/>
      <c r="L148" s="63"/>
    </row>
    <row r="149" spans="1:13" ht="17.100000000000001" customHeight="1">
      <c r="A149" s="855" t="s">
        <v>359</v>
      </c>
      <c r="B149" s="947">
        <v>2020</v>
      </c>
      <c r="C149" s="919">
        <v>2021</v>
      </c>
      <c r="D149" s="948">
        <v>2022</v>
      </c>
      <c r="E149" s="111"/>
      <c r="F149" s="111"/>
      <c r="G149" s="111"/>
      <c r="H149" s="111"/>
    </row>
    <row r="150" spans="1:13" ht="17.100000000000001" customHeight="1" thickBot="1">
      <c r="A150" s="856"/>
      <c r="B150" s="934"/>
      <c r="C150" s="924"/>
      <c r="D150" s="949"/>
      <c r="E150" s="111"/>
      <c r="F150" s="111"/>
      <c r="G150" s="111"/>
      <c r="H150" s="111"/>
      <c r="K150" s="65"/>
    </row>
    <row r="151" spans="1:13" ht="17.100000000000001" customHeight="1" thickBot="1">
      <c r="A151" s="201" t="s">
        <v>360</v>
      </c>
      <c r="B151" s="812">
        <v>3512</v>
      </c>
      <c r="C151" s="812">
        <v>3584</v>
      </c>
      <c r="D151" s="813">
        <v>3985</v>
      </c>
      <c r="E151" s="111"/>
      <c r="F151" s="111"/>
      <c r="G151" s="111"/>
      <c r="H151" s="111"/>
      <c r="K151" s="65"/>
    </row>
    <row r="152" spans="1:13" ht="17.100000000000001" customHeight="1">
      <c r="K152" s="65"/>
    </row>
    <row r="158" spans="1:13" ht="17.100000000000001" customHeight="1">
      <c r="K158" s="124"/>
      <c r="L158" s="51"/>
      <c r="M158" s="124"/>
    </row>
    <row r="159" spans="1:13" ht="17.100000000000001" customHeight="1">
      <c r="K159" s="124"/>
      <c r="L159" s="124"/>
      <c r="M159" s="124"/>
    </row>
    <row r="160" spans="1:13" ht="17.100000000000001" customHeight="1">
      <c r="K160" s="124"/>
      <c r="L160" s="124"/>
      <c r="M160" s="124"/>
    </row>
    <row r="161" spans="11:13" ht="17.100000000000001" customHeight="1">
      <c r="K161" s="124"/>
      <c r="L161" s="124"/>
      <c r="M161" s="124"/>
    </row>
    <row r="162" spans="11:13" ht="17.100000000000001" customHeight="1">
      <c r="K162" s="51"/>
      <c r="L162" s="51"/>
      <c r="M162" s="51"/>
    </row>
    <row r="163" spans="11:13" ht="17.100000000000001" customHeight="1">
      <c r="K163" s="124"/>
      <c r="L163" s="124"/>
      <c r="M163" s="124"/>
    </row>
    <row r="164" spans="11:13" ht="17.100000000000001" customHeight="1">
      <c r="K164" s="124"/>
      <c r="L164" s="124"/>
      <c r="M164" s="124"/>
    </row>
    <row r="165" spans="11:13" ht="17.100000000000001" customHeight="1">
      <c r="K165" s="124"/>
      <c r="L165" s="124"/>
      <c r="M165" s="124"/>
    </row>
    <row r="166" spans="11:13" ht="17.100000000000001" customHeight="1">
      <c r="K166" s="124"/>
      <c r="L166" s="124"/>
      <c r="M166" s="124"/>
    </row>
    <row r="167" spans="11:13" ht="17.100000000000001" customHeight="1">
      <c r="K167" s="124"/>
      <c r="L167" s="124"/>
      <c r="M167" s="124"/>
    </row>
    <row r="168" spans="11:13" ht="17.100000000000001" customHeight="1">
      <c r="K168" s="124"/>
      <c r="L168" s="124"/>
      <c r="M168" s="124"/>
    </row>
    <row r="169" spans="11:13" ht="17.100000000000001" customHeight="1">
      <c r="K169" s="124"/>
      <c r="L169" s="124"/>
      <c r="M169" s="124"/>
    </row>
    <row r="175" spans="11:13" ht="37.5" customHeight="1"/>
  </sheetData>
  <mergeCells count="77">
    <mergeCell ref="A149:A150"/>
    <mergeCell ref="B149:B150"/>
    <mergeCell ref="C149:C150"/>
    <mergeCell ref="D149:D150"/>
    <mergeCell ref="H122:J122"/>
    <mergeCell ref="A127:I127"/>
    <mergeCell ref="A129:E129"/>
    <mergeCell ref="A130:A131"/>
    <mergeCell ref="B130:D130"/>
    <mergeCell ref="E130:G130"/>
    <mergeCell ref="H130:J130"/>
    <mergeCell ref="A116:A117"/>
    <mergeCell ref="B116:C116"/>
    <mergeCell ref="D116:E116"/>
    <mergeCell ref="A122:A123"/>
    <mergeCell ref="B122:D122"/>
    <mergeCell ref="E122:G122"/>
    <mergeCell ref="A108:A110"/>
    <mergeCell ref="B108:D108"/>
    <mergeCell ref="E108:G108"/>
    <mergeCell ref="B109:B110"/>
    <mergeCell ref="C109:C110"/>
    <mergeCell ref="D109:D110"/>
    <mergeCell ref="E109:E110"/>
    <mergeCell ref="F109:F110"/>
    <mergeCell ref="G109:G110"/>
    <mergeCell ref="A86:A88"/>
    <mergeCell ref="B86:F86"/>
    <mergeCell ref="E87:E88"/>
    <mergeCell ref="F87:F88"/>
    <mergeCell ref="A97:A99"/>
    <mergeCell ref="B97:F97"/>
    <mergeCell ref="E98:E99"/>
    <mergeCell ref="F98:F99"/>
    <mergeCell ref="A73:M73"/>
    <mergeCell ref="A75:A77"/>
    <mergeCell ref="B75:F75"/>
    <mergeCell ref="E76:E77"/>
    <mergeCell ref="F76:F77"/>
    <mergeCell ref="A62:A64"/>
    <mergeCell ref="B62:F62"/>
    <mergeCell ref="B63:F63"/>
    <mergeCell ref="B51:F51"/>
    <mergeCell ref="C38:C39"/>
    <mergeCell ref="D38:D39"/>
    <mergeCell ref="A1:F1"/>
    <mergeCell ref="A5:A6"/>
    <mergeCell ref="B5:C5"/>
    <mergeCell ref="D5:E5"/>
    <mergeCell ref="F5:G5"/>
    <mergeCell ref="A36:D36"/>
    <mergeCell ref="A37:A39"/>
    <mergeCell ref="B37:D37"/>
    <mergeCell ref="A50:A52"/>
    <mergeCell ref="B50:F50"/>
    <mergeCell ref="E37:G37"/>
    <mergeCell ref="B38:B39"/>
    <mergeCell ref="E38:E39"/>
    <mergeCell ref="F38:F39"/>
    <mergeCell ref="G38:G39"/>
    <mergeCell ref="G50:K50"/>
    <mergeCell ref="G51:K51"/>
    <mergeCell ref="A20:A21"/>
    <mergeCell ref="B20:C20"/>
    <mergeCell ref="D20:E20"/>
    <mergeCell ref="A30:A31"/>
    <mergeCell ref="B30:D30"/>
    <mergeCell ref="F20:G20"/>
    <mergeCell ref="H37:J37"/>
    <mergeCell ref="H38:H39"/>
    <mergeCell ref="I38:I39"/>
    <mergeCell ref="J38:J39"/>
    <mergeCell ref="H108:J108"/>
    <mergeCell ref="H109:H110"/>
    <mergeCell ref="I109:I110"/>
    <mergeCell ref="J109:J110"/>
    <mergeCell ref="F116:G116"/>
  </mergeCells>
  <phoneticPr fontId="0" type="noConversion"/>
  <pageMargins left="0.7" right="0.7" top="0.78740157499999996" bottom="0.78740157499999996" header="0.3" footer="0.3"/>
  <pageSetup paperSize="9" scale="5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Šarátková Veronika</cp:lastModifiedBy>
  <cp:lastPrinted>2019-12-17T12:24:35Z</cp:lastPrinted>
  <dcterms:created xsi:type="dcterms:W3CDTF">2014-04-25T13:10:32Z</dcterms:created>
  <dcterms:modified xsi:type="dcterms:W3CDTF">2023-03-02T12:47:42Z</dcterms:modified>
</cp:coreProperties>
</file>